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2"/>
  </bookViews>
  <sheets>
    <sheet name="S,AJM,BJM" sheetId="1" r:id="rId1"/>
    <sheet name="LD, JW" sheetId="2" r:id="rId2"/>
    <sheet name="LM, JM" sheetId="3" r:id="rId3"/>
  </sheets>
  <definedNames/>
  <calcPr fullCalcOnLoad="1"/>
</workbook>
</file>

<file path=xl/sharedStrings.xml><?xml version="1.0" encoding="utf-8"?>
<sst xmlns="http://schemas.openxmlformats.org/spreadsheetml/2006/main" count="707" uniqueCount="139">
  <si>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</si>
  <si>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</si>
  <si>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</si>
  <si>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</si>
  <si>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</si>
  <si>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</si>
  <si>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</si>
  <si>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</si>
  <si>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</si>
  <si>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</si>
  <si>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</si>
  <si>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</si>
  <si>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</si>
  <si>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</si>
  <si>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</si>
  <si>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</si>
  <si>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</si>
  <si>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</si>
  <si>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</si>
  <si>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</si>
  <si>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</si>
  <si>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</si>
  <si>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</si>
  <si>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</si>
  <si>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</si>
  <si>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</si>
  <si>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</si>
  <si>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Bartelt</t>
  </si>
  <si>
    <t>SAV Süd Tempelhof</t>
  </si>
  <si>
    <t>S</t>
  </si>
  <si>
    <t>Behlert</t>
  </si>
  <si>
    <t>Detlef</t>
  </si>
  <si>
    <t>DAV Castingzentrum</t>
  </si>
  <si>
    <t>Oelke</t>
  </si>
  <si>
    <t>Heinz</t>
  </si>
  <si>
    <t>SC Borussia 1920 Friedr.</t>
  </si>
  <si>
    <t>Neumann</t>
  </si>
  <si>
    <t>Peter</t>
  </si>
  <si>
    <t>CC Peitz</t>
  </si>
  <si>
    <t>Reiß</t>
  </si>
  <si>
    <t>Manfred</t>
  </si>
  <si>
    <t>AJM</t>
  </si>
  <si>
    <t>Kittlitz</t>
  </si>
  <si>
    <t>Carsten von</t>
  </si>
  <si>
    <t>LV Berlin - Brandenburg</t>
  </si>
  <si>
    <t>Seipelt</t>
  </si>
  <si>
    <t>Richard</t>
  </si>
  <si>
    <t>Joachim</t>
  </si>
  <si>
    <t>Eric</t>
  </si>
  <si>
    <t>Siebert</t>
  </si>
  <si>
    <t>Tobias</t>
  </si>
  <si>
    <t>BJM</t>
  </si>
  <si>
    <t>Döhring</t>
  </si>
  <si>
    <t>Alexander</t>
  </si>
  <si>
    <t>Gath</t>
  </si>
  <si>
    <t>Benjamin</t>
  </si>
  <si>
    <t>Scheidhauer</t>
  </si>
  <si>
    <t>Matti</t>
  </si>
  <si>
    <t xml:space="preserve">Andre </t>
  </si>
  <si>
    <t>Ernst</t>
  </si>
  <si>
    <t>Kathrin</t>
  </si>
  <si>
    <t>LD</t>
  </si>
  <si>
    <t>Nicole</t>
  </si>
  <si>
    <t>Schuffenhauer</t>
  </si>
  <si>
    <t>Katharina</t>
  </si>
  <si>
    <t>Blaschke-Köhler</t>
  </si>
  <si>
    <t>Gabi</t>
  </si>
  <si>
    <t>AV Goldhaken</t>
  </si>
  <si>
    <t>Erdmann</t>
  </si>
  <si>
    <t>Kehr</t>
  </si>
  <si>
    <t>Abel</t>
  </si>
  <si>
    <t>Demin</t>
  </si>
  <si>
    <t>Shenia</t>
  </si>
  <si>
    <t>CJM</t>
  </si>
  <si>
    <t>Haller</t>
  </si>
  <si>
    <t>David</t>
  </si>
  <si>
    <t>Schwabe</t>
  </si>
  <si>
    <t>Christin</t>
  </si>
  <si>
    <t>CJW</t>
  </si>
  <si>
    <t>Dürrwald</t>
  </si>
  <si>
    <t>Sabrina</t>
  </si>
  <si>
    <t>Steppan</t>
  </si>
  <si>
    <t>Ergebnisliste Berliner Meisterschaften im Castingsport vom 10. Mai - 11. Mai 2003 in Berlin, Sportanlage Scharnweberstraße</t>
  </si>
  <si>
    <t>Wolfgang</t>
  </si>
  <si>
    <t>Pittermann</t>
  </si>
  <si>
    <t>Andreas</t>
  </si>
  <si>
    <t>Goddäus</t>
  </si>
  <si>
    <t>Erich</t>
  </si>
  <si>
    <t>Castingclub Peitz</t>
  </si>
  <si>
    <t>Gabriele</t>
  </si>
  <si>
    <t>Blinde</t>
  </si>
  <si>
    <t>Buder</t>
  </si>
  <si>
    <t>Stephanie</t>
  </si>
  <si>
    <t>Kopyciok</t>
  </si>
  <si>
    <t>Cindy</t>
  </si>
  <si>
    <t>BJW</t>
  </si>
  <si>
    <t>Feige-Lorenz</t>
  </si>
  <si>
    <t>LM</t>
  </si>
  <si>
    <t>Wagner</t>
  </si>
  <si>
    <t>Frank</t>
  </si>
  <si>
    <t>Weigel</t>
  </si>
  <si>
    <t>Thomas</t>
  </si>
  <si>
    <t>Dirk</t>
  </si>
  <si>
    <t>Musial</t>
  </si>
  <si>
    <t xml:space="preserve">Carsten  </t>
  </si>
  <si>
    <t>Heine</t>
  </si>
  <si>
    <t>Jens</t>
  </si>
  <si>
    <t>Schulz</t>
  </si>
  <si>
    <t>Steffen</t>
  </si>
  <si>
    <t>Willmann</t>
  </si>
  <si>
    <t>Marcus</t>
  </si>
  <si>
    <t>Volker</t>
  </si>
  <si>
    <t>VdSA Kellinghusen</t>
  </si>
  <si>
    <t>G</t>
  </si>
  <si>
    <t>Tino</t>
  </si>
  <si>
    <t>Nickel</t>
  </si>
  <si>
    <t>Kuklis</t>
  </si>
  <si>
    <t>Gabor</t>
  </si>
  <si>
    <t>SAV Breitehorn</t>
  </si>
  <si>
    <t>F</t>
  </si>
  <si>
    <t>Isendyck</t>
  </si>
  <si>
    <t>Jörg</t>
  </si>
  <si>
    <t>C - Jugend weiblich Dreikampfwertung</t>
  </si>
  <si>
    <t xml:space="preserve">Leistungsklasse Damen einschl. Jugendklassen im Fünfkampf </t>
  </si>
  <si>
    <t>C - Jugend männlich Dreikampf</t>
  </si>
  <si>
    <t xml:space="preserve">Leistungsklasse Männer Fünfkampf </t>
  </si>
  <si>
    <t>Seniorenklasse und AJM im Fünfkampf</t>
  </si>
  <si>
    <t>Jugendklasse BJM undCJM im Fünfkampf</t>
  </si>
  <si>
    <t>Fischerklasse</t>
  </si>
  <si>
    <t>Leistungsklasse Männer Siebenkampf und Allround</t>
  </si>
  <si>
    <t>Allround Damen und Multidisziplinen Damen/Jugend</t>
  </si>
  <si>
    <t xml:space="preserve">  </t>
  </si>
  <si>
    <t>x</t>
  </si>
  <si>
    <t>Siebenkampf Jugend</t>
  </si>
  <si>
    <t>Alex</t>
  </si>
  <si>
    <t xml:space="preserve">Gath </t>
  </si>
  <si>
    <t xml:space="preserve">Siebenkampf Senioren </t>
  </si>
  <si>
    <t>SC Borussia Friedrichsfelde</t>
  </si>
  <si>
    <t>LV Berlin-Brandenburg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</si>
</sst>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4" fontId="15" fillId="0" borderId="1" xfId="0" applyNumberFormat="1" applyFont="1" applyFill="1" applyBorder="1" applyAlignment="1" applyProtection="1">
      <alignment/>
      <protection/>
    </xf>
    <xf numFmtId="2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/>
      <protection/>
    </xf>
    <xf numFmtId="176" fontId="15" fillId="0" borderId="1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shrinkToFit="1"/>
      <protection/>
    </xf>
    <xf numFmtId="0" fontId="18" fillId="0" borderId="1" xfId="0" applyNumberFormat="1" applyFont="1" applyFill="1" applyBorder="1" applyAlignment="1" applyProtection="1">
      <alignment shrinkToFi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4" fontId="15" fillId="0" borderId="1" xfId="0" applyNumberFormat="1" applyFont="1" applyFill="1" applyBorder="1" applyAlignment="1" applyProtection="1">
      <alignment horizontal="right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horizontal="center" shrinkToFit="1"/>
    </xf>
    <xf numFmtId="0" fontId="23" fillId="0" borderId="1" xfId="0" applyNumberFormat="1" applyFont="1" applyFill="1" applyBorder="1" applyAlignment="1" applyProtection="1">
      <alignment horizontal="center" shrinkToFit="1"/>
      <protection/>
    </xf>
    <xf numFmtId="3" fontId="22" fillId="0" borderId="1" xfId="0" applyNumberFormat="1" applyFont="1" applyFill="1" applyBorder="1" applyAlignment="1" applyProtection="1">
      <alignment shrinkToFit="1"/>
      <protection/>
    </xf>
    <xf numFmtId="3" fontId="23" fillId="0" borderId="1" xfId="0" applyNumberFormat="1" applyFont="1" applyFill="1" applyBorder="1" applyAlignment="1" applyProtection="1">
      <alignment horizontal="center" shrinkToFit="1"/>
      <protection/>
    </xf>
    <xf numFmtId="4" fontId="22" fillId="0" borderId="1" xfId="0" applyNumberFormat="1" applyFont="1" applyFill="1" applyBorder="1" applyAlignment="1" applyProtection="1">
      <alignment horizontal="center" shrinkToFit="1"/>
      <protection/>
    </xf>
    <xf numFmtId="176" fontId="22" fillId="0" borderId="1" xfId="0" applyNumberFormat="1" applyFont="1" applyFill="1" applyBorder="1" applyAlignment="1" applyProtection="1">
      <alignment horizontal="center" shrinkToFit="1"/>
      <protection/>
    </xf>
    <xf numFmtId="176" fontId="22" fillId="0" borderId="1" xfId="0" applyNumberFormat="1" applyFont="1" applyFill="1" applyBorder="1" applyAlignment="1" applyProtection="1">
      <alignment shrinkToFit="1"/>
      <protection/>
    </xf>
    <xf numFmtId="0" fontId="23" fillId="0" borderId="1" xfId="0" applyNumberFormat="1" applyFont="1" applyFill="1" applyBorder="1" applyAlignment="1" applyProtection="1">
      <alignment shrinkToFit="1"/>
      <protection/>
    </xf>
    <xf numFmtId="0" fontId="22" fillId="0" borderId="1" xfId="0" applyNumberFormat="1" applyFont="1" applyFill="1" applyBorder="1" applyAlignment="1" applyProtection="1">
      <alignment shrinkToFit="1"/>
      <protection/>
    </xf>
    <xf numFmtId="0" fontId="22" fillId="0" borderId="1" xfId="0" applyNumberFormat="1" applyFont="1" applyFill="1" applyBorder="1" applyAlignment="1" applyProtection="1">
      <alignment horizontal="center" shrinkToFit="1"/>
      <protection/>
    </xf>
    <xf numFmtId="0" fontId="22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3" fontId="7" fillId="0" borderId="1" xfId="0" applyNumberFormat="1" applyFont="1" applyFill="1" applyBorder="1" applyAlignment="1" applyProtection="1">
      <alignment horizontal="left"/>
      <protection/>
    </xf>
    <xf numFmtId="3" fontId="13" fillId="0" borderId="1" xfId="0" applyNumberFormat="1" applyFont="1" applyFill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left"/>
      <protection/>
    </xf>
    <xf numFmtId="176" fontId="7" fillId="0" borderId="1" xfId="0" applyNumberFormat="1" applyFont="1" applyFill="1" applyBorder="1" applyAlignment="1" applyProtection="1">
      <alignment horizontal="left"/>
      <protection/>
    </xf>
    <xf numFmtId="0" fontId="22" fillId="0" borderId="1" xfId="0" applyNumberFormat="1" applyFont="1" applyFill="1" applyBorder="1" applyAlignment="1" applyProtection="1">
      <alignment horizontal="left" shrinkToFit="1"/>
      <protection/>
    </xf>
    <xf numFmtId="0" fontId="24" fillId="0" borderId="1" xfId="0" applyNumberFormat="1" applyFont="1" applyFill="1" applyBorder="1" applyAlignment="1" applyProtection="1">
      <alignment horizontal="left" shrinkToFit="1"/>
      <protection/>
    </xf>
    <xf numFmtId="0" fontId="22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shrinkToFit="1"/>
      <protection/>
    </xf>
    <xf numFmtId="0" fontId="22" fillId="0" borderId="2" xfId="0" applyNumberFormat="1" applyFont="1" applyFill="1" applyBorder="1" applyAlignment="1" applyProtection="1">
      <alignment horizontal="left" shrinkToFit="1"/>
      <protection/>
    </xf>
    <xf numFmtId="0" fontId="22" fillId="0" borderId="3" xfId="0" applyNumberFormat="1" applyFont="1" applyFill="1" applyBorder="1" applyAlignment="1" applyProtection="1">
      <alignment horizontal="left" shrinkToFit="1"/>
      <protection/>
    </xf>
    <xf numFmtId="0" fontId="22" fillId="0" borderId="4" xfId="0" applyNumberFormat="1" applyFont="1" applyFill="1" applyBorder="1" applyAlignment="1" applyProtection="1">
      <alignment horizontal="left" shrinkToFit="1"/>
      <protection/>
    </xf>
    <xf numFmtId="4" fontId="7" fillId="0" borderId="2" xfId="0" applyNumberFormat="1" applyFont="1" applyFill="1" applyBorder="1" applyAlignment="1" applyProtection="1">
      <alignment horizontal="left"/>
      <protection/>
    </xf>
    <xf numFmtId="4" fontId="7" fillId="0" borderId="3" xfId="0" applyNumberFormat="1" applyFont="1" applyFill="1" applyBorder="1" applyAlignment="1" applyProtection="1">
      <alignment horizontal="left"/>
      <protection/>
    </xf>
    <xf numFmtId="4" fontId="7" fillId="0" borderId="4" xfId="0" applyNumberFormat="1" applyFont="1" applyFill="1" applyBorder="1" applyAlignment="1" applyProtection="1">
      <alignment horizontal="left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7" fillId="0" borderId="1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2"/>
  <sheetViews>
    <sheetView workbookViewId="0" topLeftCell="Y1">
      <selection activeCell="AH13" sqref="AH13:AH14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0"/>
      <c r="P1" s="11"/>
      <c r="Q1" s="14"/>
      <c r="R1" s="12" t="s">
        <v>21</v>
      </c>
      <c r="S1" s="51"/>
      <c r="U1" s="74"/>
      <c r="V1" s="130" t="str">
        <f>A1</f>
        <v>Ergebnisliste Berliner Meisterschaften im Castingsport vom 10. Mai - 11. Mai 2003 in Berlin, Sportanlage Scharnweberstraße</v>
      </c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4"/>
      <c r="AK1" s="10"/>
      <c r="AL1" s="11"/>
      <c r="AN1" s="11"/>
      <c r="AO1" s="12" t="s">
        <v>21</v>
      </c>
      <c r="AP1" s="58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74"/>
      <c r="V2" s="23"/>
      <c r="W2" s="23"/>
      <c r="X2" s="41" t="s">
        <v>21</v>
      </c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21" t="s">
        <v>4</v>
      </c>
      <c r="F3" s="122"/>
      <c r="G3" s="118" t="s">
        <v>5</v>
      </c>
      <c r="H3" s="123"/>
      <c r="I3" s="123"/>
      <c r="J3" s="122"/>
      <c r="K3" s="121" t="s">
        <v>16</v>
      </c>
      <c r="L3" s="122"/>
      <c r="M3" s="121" t="s">
        <v>26</v>
      </c>
      <c r="N3" s="124"/>
      <c r="O3" s="118" t="s">
        <v>25</v>
      </c>
      <c r="P3" s="119"/>
      <c r="Q3" s="120"/>
      <c r="R3" s="125" t="s">
        <v>6</v>
      </c>
      <c r="S3" s="126"/>
      <c r="T3" s="128" t="s">
        <v>7</v>
      </c>
      <c r="U3" s="129"/>
      <c r="V3" s="24" t="s">
        <v>0</v>
      </c>
      <c r="W3" s="24" t="s">
        <v>1</v>
      </c>
      <c r="X3" s="42" t="s">
        <v>2</v>
      </c>
      <c r="Y3" s="31" t="s">
        <v>3</v>
      </c>
      <c r="Z3" s="118" t="s">
        <v>8</v>
      </c>
      <c r="AA3" s="119"/>
      <c r="AB3" s="119"/>
      <c r="AC3" s="120"/>
      <c r="AD3" s="118" t="s">
        <v>9</v>
      </c>
      <c r="AE3" s="119"/>
      <c r="AF3" s="120"/>
      <c r="AG3" s="125" t="s">
        <v>10</v>
      </c>
      <c r="AH3" s="126"/>
      <c r="AI3" s="121" t="s">
        <v>23</v>
      </c>
      <c r="AJ3" s="124"/>
      <c r="AK3" s="118" t="s">
        <v>11</v>
      </c>
      <c r="AL3" s="119"/>
      <c r="AM3" s="120"/>
      <c r="AN3" s="28" t="s">
        <v>12</v>
      </c>
      <c r="AO3" s="125" t="s">
        <v>22</v>
      </c>
      <c r="AP3" s="126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24" customFormat="1" ht="13.5" customHeight="1">
      <c r="A5" s="112" t="s">
        <v>126</v>
      </c>
      <c r="B5" s="113"/>
      <c r="C5" s="113"/>
      <c r="D5" s="113"/>
      <c r="E5" s="113"/>
      <c r="F5" s="113"/>
      <c r="G5" s="113"/>
      <c r="H5" s="113"/>
      <c r="I5" s="114"/>
      <c r="J5" s="48"/>
      <c r="K5" s="27"/>
      <c r="L5" s="38"/>
      <c r="M5" s="27"/>
      <c r="N5" s="38"/>
      <c r="O5" s="35"/>
      <c r="P5" s="33"/>
      <c r="Q5" s="48"/>
      <c r="R5" s="28"/>
      <c r="S5" s="39"/>
      <c r="U5" s="48"/>
      <c r="V5" s="112" t="s">
        <v>136</v>
      </c>
      <c r="W5" s="113"/>
      <c r="X5" s="113"/>
      <c r="Y5" s="113"/>
      <c r="Z5" s="113"/>
      <c r="AA5" s="113"/>
      <c r="AB5" s="114"/>
      <c r="AC5" s="48"/>
      <c r="AD5" s="35"/>
      <c r="AF5" s="48"/>
      <c r="AG5" s="28"/>
      <c r="AH5" s="48"/>
      <c r="AI5" s="27"/>
      <c r="AJ5" s="48"/>
      <c r="AK5" s="35"/>
      <c r="AL5" s="33"/>
      <c r="AM5" s="48"/>
      <c r="AN5" s="28"/>
      <c r="AO5" s="28"/>
      <c r="AP5" s="48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</row>
    <row r="6" spans="1:154" s="8" customFormat="1" ht="13.5" customHeight="1">
      <c r="A6" s="55" t="s">
        <v>36</v>
      </c>
      <c r="B6" s="55" t="s">
        <v>37</v>
      </c>
      <c r="C6" s="55" t="s">
        <v>32</v>
      </c>
      <c r="D6" s="54" t="s">
        <v>29</v>
      </c>
      <c r="E6" s="18">
        <v>55</v>
      </c>
      <c r="F6" s="37">
        <v>9</v>
      </c>
      <c r="G6" s="19">
        <v>50.01</v>
      </c>
      <c r="H6" s="20">
        <v>49.96</v>
      </c>
      <c r="I6" s="19">
        <f aca="true" t="shared" si="0" ref="I6:I21">SUM(G6,H6)</f>
        <v>99.97</v>
      </c>
      <c r="J6" s="49">
        <v>2</v>
      </c>
      <c r="K6" s="21">
        <v>94</v>
      </c>
      <c r="L6" s="37">
        <v>2</v>
      </c>
      <c r="M6" s="21">
        <v>100</v>
      </c>
      <c r="N6" s="57">
        <v>1</v>
      </c>
      <c r="O6" s="19">
        <v>60.77</v>
      </c>
      <c r="P6" s="22">
        <f aca="true" t="shared" si="1" ref="P6:P31">O6*1.5</f>
        <v>91.155</v>
      </c>
      <c r="Q6" s="49">
        <v>6</v>
      </c>
      <c r="R6" s="22" t="s">
        <v>21</v>
      </c>
      <c r="S6" s="50"/>
      <c r="T6" s="22">
        <f aca="true" t="shared" si="2" ref="T6:T23">SUM(E6,I6,K6,M6,P6)</f>
        <v>440.125</v>
      </c>
      <c r="U6" s="56">
        <v>2</v>
      </c>
      <c r="V6" s="24" t="str">
        <f aca="true" t="shared" si="3" ref="V6:Y19">A6</f>
        <v>Neumann</v>
      </c>
      <c r="W6" s="24" t="str">
        <f t="shared" si="3"/>
        <v>Peter</v>
      </c>
      <c r="X6" s="42" t="str">
        <f t="shared" si="3"/>
        <v>DAV Castingzentrum</v>
      </c>
      <c r="Y6" s="26" t="str">
        <f t="shared" si="3"/>
        <v>S</v>
      </c>
      <c r="Z6" s="19">
        <v>64.49</v>
      </c>
      <c r="AA6" s="19">
        <v>60.72</v>
      </c>
      <c r="AB6" s="46">
        <f aca="true" t="shared" si="4" ref="AB6:AB14">SUM(Z6,AA6)</f>
        <v>125.21</v>
      </c>
      <c r="AC6" s="56">
        <v>1</v>
      </c>
      <c r="AD6" s="19">
        <v>91</v>
      </c>
      <c r="AE6" s="22">
        <f aca="true" t="shared" si="5" ref="AE6:AE20">AD6*1.5</f>
        <v>136.5</v>
      </c>
      <c r="AF6" s="56">
        <v>1</v>
      </c>
      <c r="AG6" s="22">
        <f aca="true" t="shared" si="6" ref="AG6:AG20">SUM(T6,AB6,AE6)</f>
        <v>701.835</v>
      </c>
      <c r="AH6" s="56">
        <v>1</v>
      </c>
      <c r="AI6" s="21">
        <v>55</v>
      </c>
      <c r="AJ6" s="49">
        <v>5</v>
      </c>
      <c r="AK6" s="19">
        <v>80.96</v>
      </c>
      <c r="AL6" s="22">
        <f>AK6*1.5</f>
        <v>121.44</v>
      </c>
      <c r="AM6" s="50">
        <v>3</v>
      </c>
      <c r="AN6" s="22">
        <f>SUM(AI6,AL6)</f>
        <v>176.44</v>
      </c>
      <c r="AO6" s="22">
        <f>AG6+AN6</f>
        <v>878.2750000000001</v>
      </c>
      <c r="AP6" s="49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5" t="s">
        <v>30</v>
      </c>
      <c r="B7" s="55" t="s">
        <v>31</v>
      </c>
      <c r="C7" s="55" t="s">
        <v>32</v>
      </c>
      <c r="D7" s="54" t="s">
        <v>29</v>
      </c>
      <c r="E7" s="18"/>
      <c r="F7" s="37"/>
      <c r="G7" s="19"/>
      <c r="H7" s="20"/>
      <c r="I7" s="19">
        <f t="shared" si="0"/>
        <v>0</v>
      </c>
      <c r="J7" s="49"/>
      <c r="K7" s="21"/>
      <c r="L7" s="37"/>
      <c r="M7" s="21">
        <v>85</v>
      </c>
      <c r="N7" s="37">
        <v>4</v>
      </c>
      <c r="O7" s="19">
        <v>61.47</v>
      </c>
      <c r="P7" s="22">
        <f t="shared" si="1"/>
        <v>92.205</v>
      </c>
      <c r="Q7" s="49">
        <v>5</v>
      </c>
      <c r="R7" s="22" t="s">
        <v>21</v>
      </c>
      <c r="S7" s="50"/>
      <c r="T7" s="22">
        <f t="shared" si="2"/>
        <v>177.20499999999998</v>
      </c>
      <c r="U7" s="49">
        <v>11</v>
      </c>
      <c r="V7" s="24" t="str">
        <f t="shared" si="3"/>
        <v>Behlert</v>
      </c>
      <c r="W7" s="24" t="str">
        <f t="shared" si="3"/>
        <v>Detlef</v>
      </c>
      <c r="X7" s="42" t="str">
        <f t="shared" si="3"/>
        <v>DAV Castingzentrum</v>
      </c>
      <c r="Y7" s="26" t="str">
        <f t="shared" si="3"/>
        <v>S</v>
      </c>
      <c r="Z7" s="19">
        <v>54.22</v>
      </c>
      <c r="AA7" s="19">
        <v>52.93</v>
      </c>
      <c r="AB7" s="46">
        <f t="shared" si="4"/>
        <v>107.15</v>
      </c>
      <c r="AC7" s="49">
        <v>5</v>
      </c>
      <c r="AD7" s="19">
        <v>89.67</v>
      </c>
      <c r="AE7" s="22">
        <f t="shared" si="5"/>
        <v>134.505</v>
      </c>
      <c r="AF7" s="56">
        <v>2</v>
      </c>
      <c r="AG7" s="22">
        <f t="shared" si="6"/>
        <v>418.86</v>
      </c>
      <c r="AH7" s="49">
        <v>6</v>
      </c>
      <c r="AI7" s="21">
        <v>65</v>
      </c>
      <c r="AJ7" s="49">
        <v>4</v>
      </c>
      <c r="AK7" s="19">
        <v>78.48</v>
      </c>
      <c r="AL7" s="22">
        <f>AK7*1.5</f>
        <v>117.72</v>
      </c>
      <c r="AM7" s="50">
        <v>5</v>
      </c>
      <c r="AN7" s="22">
        <f>SUM(AI7,AL7)</f>
        <v>182.72</v>
      </c>
      <c r="AO7" s="22">
        <f>AG7+AN7</f>
        <v>601.58</v>
      </c>
      <c r="AP7" s="4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5" t="s">
        <v>86</v>
      </c>
      <c r="B8" s="55" t="s">
        <v>87</v>
      </c>
      <c r="C8" s="55" t="s">
        <v>44</v>
      </c>
      <c r="D8" s="53" t="s">
        <v>29</v>
      </c>
      <c r="E8" s="18">
        <v>60</v>
      </c>
      <c r="F8" s="37">
        <v>8</v>
      </c>
      <c r="G8" s="46">
        <v>44.98</v>
      </c>
      <c r="H8" s="109">
        <v>42.53</v>
      </c>
      <c r="I8" s="19">
        <f t="shared" si="0"/>
        <v>87.50999999999999</v>
      </c>
      <c r="J8" s="49">
        <v>7</v>
      </c>
      <c r="K8" s="21">
        <v>88</v>
      </c>
      <c r="L8" s="37">
        <v>4</v>
      </c>
      <c r="M8" s="21">
        <v>55</v>
      </c>
      <c r="N8" s="37">
        <v>9</v>
      </c>
      <c r="O8" s="19">
        <v>54.78</v>
      </c>
      <c r="P8" s="22">
        <f t="shared" si="1"/>
        <v>82.17</v>
      </c>
      <c r="Q8" s="49">
        <v>11</v>
      </c>
      <c r="R8" s="22"/>
      <c r="S8" s="50"/>
      <c r="T8" s="22">
        <f t="shared" si="2"/>
        <v>372.68</v>
      </c>
      <c r="U8" s="49">
        <v>8</v>
      </c>
      <c r="V8" s="24" t="str">
        <f t="shared" si="3"/>
        <v>Goddäus</v>
      </c>
      <c r="W8" s="24" t="str">
        <f t="shared" si="3"/>
        <v>Erich</v>
      </c>
      <c r="X8" s="42" t="str">
        <f t="shared" si="3"/>
        <v>LV Berlin - Brandenburg</v>
      </c>
      <c r="Y8" s="26" t="str">
        <f t="shared" si="3"/>
        <v>S</v>
      </c>
      <c r="Z8" s="19">
        <v>59.49</v>
      </c>
      <c r="AA8" s="19">
        <v>59.2</v>
      </c>
      <c r="AB8" s="46">
        <f t="shared" si="4"/>
        <v>118.69</v>
      </c>
      <c r="AC8" s="49">
        <v>2</v>
      </c>
      <c r="AD8" s="19">
        <v>88.48</v>
      </c>
      <c r="AE8" s="22">
        <f t="shared" si="5"/>
        <v>132.72</v>
      </c>
      <c r="AF8" s="49">
        <v>3</v>
      </c>
      <c r="AG8" s="22">
        <f t="shared" si="6"/>
        <v>624.09</v>
      </c>
      <c r="AH8" s="56">
        <v>3</v>
      </c>
      <c r="AI8" s="21" t="s">
        <v>21</v>
      </c>
      <c r="AJ8" s="49"/>
      <c r="AK8" s="19" t="s">
        <v>21</v>
      </c>
      <c r="AL8" s="22" t="s">
        <v>21</v>
      </c>
      <c r="AM8" s="50"/>
      <c r="AN8" s="22" t="s">
        <v>21</v>
      </c>
      <c r="AO8" s="22" t="s">
        <v>21</v>
      </c>
      <c r="AP8" s="4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5" t="s">
        <v>33</v>
      </c>
      <c r="B9" s="55" t="s">
        <v>34</v>
      </c>
      <c r="C9" s="55" t="s">
        <v>35</v>
      </c>
      <c r="D9" s="53" t="s">
        <v>29</v>
      </c>
      <c r="E9" s="18">
        <v>90</v>
      </c>
      <c r="F9" s="37">
        <v>3</v>
      </c>
      <c r="G9" s="19">
        <v>48.76</v>
      </c>
      <c r="H9" s="20">
        <v>48.07</v>
      </c>
      <c r="I9" s="19">
        <f t="shared" si="0"/>
        <v>96.83</v>
      </c>
      <c r="J9" s="49">
        <v>3</v>
      </c>
      <c r="K9" s="8">
        <v>96</v>
      </c>
      <c r="L9" s="56">
        <v>1</v>
      </c>
      <c r="M9" s="21">
        <v>80</v>
      </c>
      <c r="N9" s="37">
        <v>5</v>
      </c>
      <c r="O9" s="19">
        <v>55.75</v>
      </c>
      <c r="P9" s="22">
        <f t="shared" si="1"/>
        <v>83.625</v>
      </c>
      <c r="Q9" s="49">
        <v>8</v>
      </c>
      <c r="R9" s="22" t="s">
        <v>21</v>
      </c>
      <c r="S9" s="50"/>
      <c r="T9" s="22">
        <f t="shared" si="2"/>
        <v>446.455</v>
      </c>
      <c r="U9" s="56">
        <v>1</v>
      </c>
      <c r="V9" s="24" t="str">
        <f t="shared" si="3"/>
        <v>Oelke</v>
      </c>
      <c r="W9" s="24" t="str">
        <f t="shared" si="3"/>
        <v>Heinz</v>
      </c>
      <c r="X9" s="42" t="str">
        <f t="shared" si="3"/>
        <v>SC Borussia 1920 Friedr.</v>
      </c>
      <c r="Y9" s="26" t="str">
        <f t="shared" si="3"/>
        <v>S</v>
      </c>
      <c r="Z9" s="19">
        <v>54.92</v>
      </c>
      <c r="AA9" s="19">
        <v>50.78</v>
      </c>
      <c r="AB9" s="46">
        <f t="shared" si="4"/>
        <v>105.7</v>
      </c>
      <c r="AC9" s="49">
        <v>4</v>
      </c>
      <c r="AD9" s="19">
        <v>88.13</v>
      </c>
      <c r="AE9" s="22">
        <f>AD9*1.5</f>
        <v>132.195</v>
      </c>
      <c r="AF9" s="49">
        <v>4</v>
      </c>
      <c r="AG9" s="22">
        <f>SUM(T9,AB9,AE9)</f>
        <v>684.3499999999999</v>
      </c>
      <c r="AH9" s="56">
        <v>2</v>
      </c>
      <c r="AI9" s="21"/>
      <c r="AJ9" s="49"/>
      <c r="AK9" s="19"/>
      <c r="AL9" s="22" t="s">
        <v>21</v>
      </c>
      <c r="AM9" s="50"/>
      <c r="AN9" s="22" t="s">
        <v>21</v>
      </c>
      <c r="AO9" s="22" t="s">
        <v>21</v>
      </c>
      <c r="AP9" s="56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5" t="s">
        <v>42</v>
      </c>
      <c r="B10" s="55" t="s">
        <v>43</v>
      </c>
      <c r="C10" s="55" t="s">
        <v>44</v>
      </c>
      <c r="D10" s="53" t="s">
        <v>41</v>
      </c>
      <c r="E10" s="18">
        <v>80</v>
      </c>
      <c r="F10" s="37">
        <v>4</v>
      </c>
      <c r="G10" s="19">
        <v>47.17</v>
      </c>
      <c r="H10" s="20">
        <v>45.26</v>
      </c>
      <c r="I10" s="19">
        <f t="shared" si="0"/>
        <v>92.43</v>
      </c>
      <c r="J10" s="49">
        <v>5</v>
      </c>
      <c r="K10" s="21">
        <v>74</v>
      </c>
      <c r="L10" s="37">
        <v>8</v>
      </c>
      <c r="M10" s="21">
        <v>90</v>
      </c>
      <c r="N10" s="37">
        <v>2</v>
      </c>
      <c r="O10" s="19">
        <v>63.85</v>
      </c>
      <c r="P10" s="22">
        <f t="shared" si="1"/>
        <v>95.775</v>
      </c>
      <c r="Q10" s="49">
        <v>2</v>
      </c>
      <c r="R10" s="22"/>
      <c r="S10" s="50"/>
      <c r="T10" s="22">
        <f t="shared" si="2"/>
        <v>432.20500000000004</v>
      </c>
      <c r="U10" s="49">
        <v>4</v>
      </c>
      <c r="V10" s="24" t="str">
        <f t="shared" si="3"/>
        <v>Kittlitz</v>
      </c>
      <c r="W10" s="24" t="str">
        <f t="shared" si="3"/>
        <v>Carsten von</v>
      </c>
      <c r="X10" s="42" t="str">
        <f t="shared" si="3"/>
        <v>LV Berlin - Brandenburg</v>
      </c>
      <c r="Y10" s="26" t="str">
        <f t="shared" si="3"/>
        <v>AJM</v>
      </c>
      <c r="Z10" s="19">
        <v>56.93</v>
      </c>
      <c r="AA10" s="19">
        <v>54.78</v>
      </c>
      <c r="AB10" s="46">
        <f t="shared" si="4"/>
        <v>111.71000000000001</v>
      </c>
      <c r="AC10" s="49" t="s">
        <v>132</v>
      </c>
      <c r="AD10" s="19">
        <v>84.82</v>
      </c>
      <c r="AE10" s="22">
        <f t="shared" si="5"/>
        <v>127.22999999999999</v>
      </c>
      <c r="AF10" s="49" t="s">
        <v>132</v>
      </c>
      <c r="AG10" s="22">
        <f t="shared" si="6"/>
        <v>671.1450000000001</v>
      </c>
      <c r="AH10" s="49" t="s">
        <v>132</v>
      </c>
      <c r="AI10" s="21"/>
      <c r="AJ10" s="49"/>
      <c r="AK10" s="19"/>
      <c r="AL10" s="22"/>
      <c r="AM10" s="50"/>
      <c r="AN10" s="22"/>
      <c r="AO10" s="22" t="s">
        <v>21</v>
      </c>
      <c r="AP10" s="4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5" t="s">
        <v>56</v>
      </c>
      <c r="B11" s="55" t="s">
        <v>57</v>
      </c>
      <c r="C11" s="55" t="s">
        <v>88</v>
      </c>
      <c r="D11" s="53" t="s">
        <v>41</v>
      </c>
      <c r="E11" s="18">
        <v>95</v>
      </c>
      <c r="F11" s="37">
        <v>2</v>
      </c>
      <c r="G11" s="19">
        <v>47.97</v>
      </c>
      <c r="H11" s="20">
        <v>47.46</v>
      </c>
      <c r="I11" s="19">
        <f t="shared" si="0"/>
        <v>95.43</v>
      </c>
      <c r="J11" s="49">
        <v>4</v>
      </c>
      <c r="K11" s="8">
        <v>66</v>
      </c>
      <c r="L11" s="49">
        <v>10</v>
      </c>
      <c r="M11" s="21">
        <v>75</v>
      </c>
      <c r="N11" s="37">
        <v>7</v>
      </c>
      <c r="O11" s="19">
        <v>62.57</v>
      </c>
      <c r="P11" s="22">
        <f t="shared" si="1"/>
        <v>93.855</v>
      </c>
      <c r="Q11" s="49">
        <v>4</v>
      </c>
      <c r="R11" s="22" t="s">
        <v>21</v>
      </c>
      <c r="S11" s="50"/>
      <c r="T11" s="22">
        <f t="shared" si="2"/>
        <v>425.285</v>
      </c>
      <c r="U11" s="49">
        <v>5</v>
      </c>
      <c r="V11" s="24" t="str">
        <f t="shared" si="3"/>
        <v>Scheidhauer</v>
      </c>
      <c r="W11" s="24" t="str">
        <f t="shared" si="3"/>
        <v>Matti</v>
      </c>
      <c r="X11" s="42" t="str">
        <f t="shared" si="3"/>
        <v>Castingclub Peitz</v>
      </c>
      <c r="Y11" s="26" t="str">
        <f t="shared" si="3"/>
        <v>AJM</v>
      </c>
      <c r="Z11" s="19">
        <v>53.79</v>
      </c>
      <c r="AA11" s="19">
        <v>52.68</v>
      </c>
      <c r="AB11" s="46">
        <f t="shared" si="4"/>
        <v>106.47</v>
      </c>
      <c r="AC11" s="49" t="s">
        <v>132</v>
      </c>
      <c r="AD11" s="19">
        <v>81.91</v>
      </c>
      <c r="AE11" s="22">
        <f t="shared" si="5"/>
        <v>122.865</v>
      </c>
      <c r="AF11" s="49" t="s">
        <v>132</v>
      </c>
      <c r="AG11" s="22">
        <f t="shared" si="6"/>
        <v>654.62</v>
      </c>
      <c r="AH11" s="49" t="s">
        <v>132</v>
      </c>
      <c r="AI11" s="21"/>
      <c r="AJ11" s="49"/>
      <c r="AK11" s="19"/>
      <c r="AL11" s="22"/>
      <c r="AM11" s="50"/>
      <c r="AN11" s="22"/>
      <c r="AO11" s="22" t="s">
        <v>21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55" t="s">
        <v>52</v>
      </c>
      <c r="B12" s="55" t="s">
        <v>53</v>
      </c>
      <c r="C12" s="55" t="s">
        <v>44</v>
      </c>
      <c r="D12" s="53" t="s">
        <v>41</v>
      </c>
      <c r="E12" s="18">
        <v>100</v>
      </c>
      <c r="F12" s="57">
        <v>1</v>
      </c>
      <c r="G12" s="19">
        <v>39.72</v>
      </c>
      <c r="H12" s="20">
        <v>39.28</v>
      </c>
      <c r="I12" s="19">
        <f t="shared" si="0"/>
        <v>79</v>
      </c>
      <c r="J12" s="49">
        <v>8</v>
      </c>
      <c r="K12" s="21">
        <v>82</v>
      </c>
      <c r="L12" s="37">
        <v>5</v>
      </c>
      <c r="M12" s="21">
        <v>80</v>
      </c>
      <c r="N12" s="37">
        <v>6</v>
      </c>
      <c r="O12" s="19">
        <v>63.74</v>
      </c>
      <c r="P12" s="22">
        <f t="shared" si="1"/>
        <v>95.61</v>
      </c>
      <c r="Q12" s="49">
        <v>3</v>
      </c>
      <c r="R12" s="22" t="s">
        <v>21</v>
      </c>
      <c r="S12" s="50"/>
      <c r="T12" s="22">
        <f t="shared" si="2"/>
        <v>436.61</v>
      </c>
      <c r="U12" s="56">
        <v>3</v>
      </c>
      <c r="V12" s="24" t="str">
        <f t="shared" si="3"/>
        <v>Döhring</v>
      </c>
      <c r="W12" s="24" t="str">
        <f t="shared" si="3"/>
        <v>Alexander</v>
      </c>
      <c r="X12" s="42" t="str">
        <f t="shared" si="3"/>
        <v>LV Berlin - Brandenburg</v>
      </c>
      <c r="Y12" s="26" t="str">
        <f t="shared" si="3"/>
        <v>AJM</v>
      </c>
      <c r="Z12" s="19">
        <v>46.5</v>
      </c>
      <c r="AA12" s="19">
        <v>44.2</v>
      </c>
      <c r="AB12" s="46">
        <f t="shared" si="4"/>
        <v>90.7</v>
      </c>
      <c r="AC12" s="49" t="s">
        <v>132</v>
      </c>
      <c r="AD12" s="19">
        <v>81.32</v>
      </c>
      <c r="AE12" s="22">
        <f t="shared" si="5"/>
        <v>121.97999999999999</v>
      </c>
      <c r="AF12" s="49" t="s">
        <v>132</v>
      </c>
      <c r="AG12" s="22">
        <f t="shared" si="6"/>
        <v>649.2900000000001</v>
      </c>
      <c r="AH12" s="49" t="s">
        <v>132</v>
      </c>
      <c r="AI12" s="21">
        <v>70</v>
      </c>
      <c r="AJ12" s="49">
        <v>3</v>
      </c>
      <c r="AK12" s="19">
        <v>80.42</v>
      </c>
      <c r="AL12" s="22">
        <f>AK12*1.5</f>
        <v>120.63</v>
      </c>
      <c r="AM12" s="50">
        <v>4</v>
      </c>
      <c r="AN12" s="22">
        <f>SUM(AI12,AL12)</f>
        <v>190.63</v>
      </c>
      <c r="AO12" s="22">
        <f>AG12+AN12</f>
        <v>839.9200000000001</v>
      </c>
      <c r="AP12" s="4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55" t="s">
        <v>27</v>
      </c>
      <c r="B13" s="55" t="s">
        <v>83</v>
      </c>
      <c r="C13" s="55" t="s">
        <v>28</v>
      </c>
      <c r="D13" s="53" t="s">
        <v>29</v>
      </c>
      <c r="E13" s="18">
        <v>65</v>
      </c>
      <c r="F13" s="37">
        <v>6</v>
      </c>
      <c r="G13" s="19">
        <v>46.57</v>
      </c>
      <c r="H13" s="20">
        <v>45.75</v>
      </c>
      <c r="I13" s="19">
        <f t="shared" si="0"/>
        <v>92.32</v>
      </c>
      <c r="J13" s="49">
        <v>6</v>
      </c>
      <c r="K13" s="21">
        <v>76</v>
      </c>
      <c r="L13" s="37">
        <v>7</v>
      </c>
      <c r="M13" s="21">
        <v>60</v>
      </c>
      <c r="N13" s="37">
        <v>8</v>
      </c>
      <c r="O13" s="19">
        <v>64.55</v>
      </c>
      <c r="P13" s="22">
        <f t="shared" si="1"/>
        <v>96.82499999999999</v>
      </c>
      <c r="Q13" s="56">
        <v>1</v>
      </c>
      <c r="R13" s="22" t="s">
        <v>21</v>
      </c>
      <c r="S13" s="50"/>
      <c r="T13" s="22">
        <f t="shared" si="2"/>
        <v>390.145</v>
      </c>
      <c r="U13" s="49">
        <v>7</v>
      </c>
      <c r="V13" s="24" t="str">
        <f t="shared" si="3"/>
        <v>Bartelt</v>
      </c>
      <c r="W13" s="24" t="str">
        <f t="shared" si="3"/>
        <v>Wolfgang</v>
      </c>
      <c r="X13" s="42" t="str">
        <f t="shared" si="3"/>
        <v>SAV Süd Tempelhof</v>
      </c>
      <c r="Y13" s="26" t="str">
        <f t="shared" si="3"/>
        <v>S</v>
      </c>
      <c r="Z13" s="19">
        <v>57.54</v>
      </c>
      <c r="AA13" s="19">
        <v>52.3</v>
      </c>
      <c r="AB13" s="46">
        <f t="shared" si="4"/>
        <v>109.84</v>
      </c>
      <c r="AC13" s="49">
        <v>3</v>
      </c>
      <c r="AD13" s="19">
        <v>80.42</v>
      </c>
      <c r="AE13" s="22">
        <f t="shared" si="5"/>
        <v>120.63</v>
      </c>
      <c r="AF13" s="49">
        <v>5</v>
      </c>
      <c r="AG13" s="22">
        <f t="shared" si="6"/>
        <v>620.615</v>
      </c>
      <c r="AH13" s="49">
        <v>4</v>
      </c>
      <c r="AI13" s="21"/>
      <c r="AJ13" s="49"/>
      <c r="AK13" s="19"/>
      <c r="AL13" s="22" t="s">
        <v>131</v>
      </c>
      <c r="AM13" s="50"/>
      <c r="AN13" s="22" t="s">
        <v>21</v>
      </c>
      <c r="AO13" s="22" t="s">
        <v>21</v>
      </c>
      <c r="AP13" s="56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55" t="s">
        <v>84</v>
      </c>
      <c r="B14" s="55" t="s">
        <v>85</v>
      </c>
      <c r="C14" s="55" t="s">
        <v>88</v>
      </c>
      <c r="D14" s="53" t="s">
        <v>29</v>
      </c>
      <c r="E14" s="18">
        <v>75</v>
      </c>
      <c r="F14" s="37">
        <v>5</v>
      </c>
      <c r="G14" s="19">
        <v>52.6</v>
      </c>
      <c r="H14" s="20">
        <v>48.34</v>
      </c>
      <c r="I14" s="19">
        <f t="shared" si="0"/>
        <v>100.94</v>
      </c>
      <c r="J14" s="56">
        <v>1</v>
      </c>
      <c r="K14" s="21">
        <v>70</v>
      </c>
      <c r="L14" s="37">
        <v>9</v>
      </c>
      <c r="M14" s="21">
        <v>40</v>
      </c>
      <c r="N14" s="37">
        <v>11</v>
      </c>
      <c r="O14" s="19">
        <v>55.21</v>
      </c>
      <c r="P14" s="22">
        <f t="shared" si="1"/>
        <v>82.815</v>
      </c>
      <c r="Q14" s="49">
        <v>9</v>
      </c>
      <c r="R14" s="22" t="s">
        <v>21</v>
      </c>
      <c r="S14" s="50"/>
      <c r="T14" s="22">
        <f t="shared" si="2"/>
        <v>368.755</v>
      </c>
      <c r="U14" s="49">
        <v>9</v>
      </c>
      <c r="V14" s="24" t="str">
        <f t="shared" si="3"/>
        <v>Pittermann</v>
      </c>
      <c r="W14" s="24" t="str">
        <f t="shared" si="3"/>
        <v>Andreas</v>
      </c>
      <c r="X14" s="42" t="str">
        <f t="shared" si="3"/>
        <v>Castingclub Peitz</v>
      </c>
      <c r="Y14" s="26" t="str">
        <f t="shared" si="3"/>
        <v>S</v>
      </c>
      <c r="Z14" s="19">
        <v>54.21</v>
      </c>
      <c r="AA14" s="19">
        <v>52.3</v>
      </c>
      <c r="AB14" s="46">
        <f t="shared" si="4"/>
        <v>106.50999999999999</v>
      </c>
      <c r="AC14" s="49">
        <v>6</v>
      </c>
      <c r="AD14" s="19">
        <v>0</v>
      </c>
      <c r="AE14" s="22">
        <f t="shared" si="5"/>
        <v>0</v>
      </c>
      <c r="AF14" s="49">
        <v>6</v>
      </c>
      <c r="AG14" s="22">
        <f t="shared" si="6"/>
        <v>475.265</v>
      </c>
      <c r="AH14" s="49">
        <v>5</v>
      </c>
      <c r="AI14" s="21"/>
      <c r="AJ14" s="49"/>
      <c r="AK14" s="19"/>
      <c r="AL14" s="22" t="s">
        <v>21</v>
      </c>
      <c r="AM14" s="50"/>
      <c r="AN14" s="22" t="s">
        <v>21</v>
      </c>
      <c r="AO14" s="22" t="s">
        <v>21</v>
      </c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55" t="s">
        <v>39</v>
      </c>
      <c r="B15" s="55" t="s">
        <v>40</v>
      </c>
      <c r="C15" s="55" t="s">
        <v>32</v>
      </c>
      <c r="D15" s="53" t="s">
        <v>29</v>
      </c>
      <c r="E15" s="18">
        <v>60</v>
      </c>
      <c r="F15" s="37">
        <v>7</v>
      </c>
      <c r="G15" s="19">
        <v>34.2</v>
      </c>
      <c r="H15" s="20">
        <v>32.67</v>
      </c>
      <c r="I15" s="19">
        <f t="shared" si="0"/>
        <v>66.87</v>
      </c>
      <c r="J15" s="49">
        <v>9</v>
      </c>
      <c r="K15" s="21">
        <v>90</v>
      </c>
      <c r="L15" s="37">
        <v>3</v>
      </c>
      <c r="M15" s="21">
        <v>90</v>
      </c>
      <c r="N15" s="37">
        <v>3</v>
      </c>
      <c r="O15" s="19">
        <v>58.02</v>
      </c>
      <c r="P15" s="22">
        <f t="shared" si="1"/>
        <v>87.03</v>
      </c>
      <c r="Q15" s="49">
        <v>7</v>
      </c>
      <c r="R15" s="22" t="s">
        <v>21</v>
      </c>
      <c r="S15" s="50"/>
      <c r="T15" s="22">
        <f t="shared" si="2"/>
        <v>393.9</v>
      </c>
      <c r="U15" s="49">
        <v>6</v>
      </c>
      <c r="V15" s="24" t="str">
        <f t="shared" si="3"/>
        <v>Reiß</v>
      </c>
      <c r="W15" s="24" t="str">
        <f t="shared" si="3"/>
        <v>Manfred</v>
      </c>
      <c r="X15" s="42" t="str">
        <f t="shared" si="3"/>
        <v>DAV Castingzentrum</v>
      </c>
      <c r="Y15" s="26" t="str">
        <f t="shared" si="3"/>
        <v>S</v>
      </c>
      <c r="Z15" s="19"/>
      <c r="AA15" s="19"/>
      <c r="AB15" s="46" t="s">
        <v>21</v>
      </c>
      <c r="AC15" s="49"/>
      <c r="AD15" s="19"/>
      <c r="AE15" s="22" t="s">
        <v>21</v>
      </c>
      <c r="AF15" s="49"/>
      <c r="AG15" s="22" t="s">
        <v>21</v>
      </c>
      <c r="AH15" s="49" t="s">
        <v>21</v>
      </c>
      <c r="AI15" s="21"/>
      <c r="AJ15" s="49"/>
      <c r="AK15" s="19"/>
      <c r="AL15" s="22" t="s">
        <v>21</v>
      </c>
      <c r="AM15" s="50"/>
      <c r="AN15" s="22" t="s">
        <v>21</v>
      </c>
      <c r="AO15" s="22" t="s">
        <v>21</v>
      </c>
      <c r="AP15" s="4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5" t="s">
        <v>45</v>
      </c>
      <c r="B16" s="55" t="s">
        <v>46</v>
      </c>
      <c r="C16" s="55" t="s">
        <v>32</v>
      </c>
      <c r="D16" s="53" t="s">
        <v>41</v>
      </c>
      <c r="E16" s="18">
        <v>40</v>
      </c>
      <c r="F16" s="37">
        <v>10</v>
      </c>
      <c r="G16" s="19">
        <v>33.95</v>
      </c>
      <c r="H16" s="20">
        <v>31.64</v>
      </c>
      <c r="I16" s="19">
        <f t="shared" si="0"/>
        <v>65.59</v>
      </c>
      <c r="J16" s="49">
        <v>10</v>
      </c>
      <c r="K16" s="21">
        <v>78</v>
      </c>
      <c r="L16" s="37">
        <v>6</v>
      </c>
      <c r="M16" s="21">
        <v>55</v>
      </c>
      <c r="N16" s="37">
        <v>10</v>
      </c>
      <c r="O16" s="19">
        <v>55.2</v>
      </c>
      <c r="P16" s="22">
        <f t="shared" si="1"/>
        <v>82.80000000000001</v>
      </c>
      <c r="Q16" s="49">
        <v>10</v>
      </c>
      <c r="R16" s="22" t="s">
        <v>21</v>
      </c>
      <c r="S16" s="50"/>
      <c r="T16" s="22">
        <f t="shared" si="2"/>
        <v>321.39</v>
      </c>
      <c r="U16" s="49">
        <v>10</v>
      </c>
      <c r="V16" s="24" t="str">
        <f t="shared" si="3"/>
        <v>Seipelt</v>
      </c>
      <c r="W16" s="24" t="str">
        <f t="shared" si="3"/>
        <v>Richard</v>
      </c>
      <c r="X16" s="42" t="str">
        <f t="shared" si="3"/>
        <v>DAV Castingzentrum</v>
      </c>
      <c r="Y16" s="26" t="str">
        <f t="shared" si="3"/>
        <v>AJM</v>
      </c>
      <c r="Z16" s="19"/>
      <c r="AA16" s="19"/>
      <c r="AB16" s="46" t="s">
        <v>21</v>
      </c>
      <c r="AC16" s="49"/>
      <c r="AD16" s="19"/>
      <c r="AE16" s="22" t="s">
        <v>21</v>
      </c>
      <c r="AF16" s="49" t="s">
        <v>21</v>
      </c>
      <c r="AG16" s="22" t="s">
        <v>21</v>
      </c>
      <c r="AH16" s="49" t="s">
        <v>21</v>
      </c>
      <c r="AI16" s="21"/>
      <c r="AJ16" s="49"/>
      <c r="AK16" s="19"/>
      <c r="AL16" s="22" t="s">
        <v>21</v>
      </c>
      <c r="AM16" s="50" t="s">
        <v>21</v>
      </c>
      <c r="AN16" s="22" t="s">
        <v>21</v>
      </c>
      <c r="AO16" s="22" t="s">
        <v>21</v>
      </c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115" t="s">
        <v>127</v>
      </c>
      <c r="B17" s="116"/>
      <c r="C17" s="116"/>
      <c r="D17" s="116"/>
      <c r="E17" s="116"/>
      <c r="F17" s="116"/>
      <c r="G17" s="116"/>
      <c r="H17" s="116"/>
      <c r="I17" s="117"/>
      <c r="J17" s="49"/>
      <c r="K17" s="21"/>
      <c r="L17" s="37"/>
      <c r="M17" s="21"/>
      <c r="N17" s="37"/>
      <c r="O17" s="19"/>
      <c r="P17" s="22" t="s">
        <v>21</v>
      </c>
      <c r="Q17" s="71"/>
      <c r="R17" s="22"/>
      <c r="S17" s="50"/>
      <c r="T17" s="22" t="s">
        <v>21</v>
      </c>
      <c r="U17" s="49"/>
      <c r="V17" s="112" t="s">
        <v>133</v>
      </c>
      <c r="W17" s="113"/>
      <c r="X17" s="113"/>
      <c r="Y17" s="113"/>
      <c r="Z17" s="113"/>
      <c r="AA17" s="113"/>
      <c r="AB17" s="114"/>
      <c r="AC17" s="49"/>
      <c r="AD17" s="19"/>
      <c r="AE17" s="22" t="s">
        <v>21</v>
      </c>
      <c r="AF17" s="49" t="s">
        <v>21</v>
      </c>
      <c r="AG17" s="22" t="s">
        <v>21</v>
      </c>
      <c r="AH17" s="56"/>
      <c r="AI17" s="21"/>
      <c r="AJ17" s="49"/>
      <c r="AK17" s="19"/>
      <c r="AL17" s="22"/>
      <c r="AM17" s="50"/>
      <c r="AN17" s="22"/>
      <c r="AO17" s="22" t="s">
        <v>21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2" t="s">
        <v>47</v>
      </c>
      <c r="B18" s="52" t="s">
        <v>48</v>
      </c>
      <c r="C18" s="55" t="s">
        <v>88</v>
      </c>
      <c r="D18" s="53" t="s">
        <v>51</v>
      </c>
      <c r="E18" s="18">
        <v>80</v>
      </c>
      <c r="F18" s="57">
        <v>1</v>
      </c>
      <c r="G18" s="19">
        <v>44.85</v>
      </c>
      <c r="H18" s="20">
        <v>43.21</v>
      </c>
      <c r="I18" s="19">
        <f t="shared" si="0"/>
        <v>88.06</v>
      </c>
      <c r="J18" s="49">
        <v>2</v>
      </c>
      <c r="K18" s="8">
        <v>86</v>
      </c>
      <c r="L18" s="49">
        <v>2</v>
      </c>
      <c r="M18" s="21">
        <v>75</v>
      </c>
      <c r="N18" s="37">
        <v>2</v>
      </c>
      <c r="O18" s="19">
        <v>60.77</v>
      </c>
      <c r="P18" s="22">
        <f t="shared" si="1"/>
        <v>91.155</v>
      </c>
      <c r="Q18" s="56">
        <v>1</v>
      </c>
      <c r="R18" s="97" t="s">
        <v>21</v>
      </c>
      <c r="S18" s="50"/>
      <c r="T18" s="22">
        <f t="shared" si="2"/>
        <v>420.21500000000003</v>
      </c>
      <c r="U18" s="56">
        <v>1</v>
      </c>
      <c r="V18" s="94" t="s">
        <v>21</v>
      </c>
      <c r="W18" s="94"/>
      <c r="X18" s="94"/>
      <c r="Y18" s="94"/>
      <c r="Z18" s="94"/>
      <c r="AA18" s="94"/>
      <c r="AB18" s="94"/>
      <c r="AC18" s="49"/>
      <c r="AD18" s="19"/>
      <c r="AE18" s="22"/>
      <c r="AF18" s="49"/>
      <c r="AG18" s="22"/>
      <c r="AH18" s="49"/>
      <c r="AI18" s="21"/>
      <c r="AJ18" s="49"/>
      <c r="AK18" s="19"/>
      <c r="AL18" s="22"/>
      <c r="AM18" s="50"/>
      <c r="AN18" s="22"/>
      <c r="AO18" s="22" t="s">
        <v>21</v>
      </c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52" t="s">
        <v>54</v>
      </c>
      <c r="B19" s="52" t="s">
        <v>55</v>
      </c>
      <c r="C19" s="55" t="s">
        <v>35</v>
      </c>
      <c r="D19" s="53" t="s">
        <v>51</v>
      </c>
      <c r="E19" s="18">
        <v>65</v>
      </c>
      <c r="F19" s="37">
        <v>2</v>
      </c>
      <c r="G19" s="8">
        <v>45.07</v>
      </c>
      <c r="H19" s="20">
        <v>44.46</v>
      </c>
      <c r="I19" s="19">
        <f t="shared" si="0"/>
        <v>89.53</v>
      </c>
      <c r="J19" s="56">
        <v>1</v>
      </c>
      <c r="K19" s="8">
        <v>88</v>
      </c>
      <c r="L19" s="56">
        <v>1</v>
      </c>
      <c r="M19" s="21">
        <v>90</v>
      </c>
      <c r="N19" s="57">
        <v>1</v>
      </c>
      <c r="O19" s="19">
        <v>55.67</v>
      </c>
      <c r="P19" s="22">
        <f t="shared" si="1"/>
        <v>83.505</v>
      </c>
      <c r="Q19" s="49">
        <v>2</v>
      </c>
      <c r="R19" s="22" t="s">
        <v>21</v>
      </c>
      <c r="S19" s="50"/>
      <c r="T19" s="22">
        <f t="shared" si="2"/>
        <v>416.03499999999997</v>
      </c>
      <c r="U19" s="56">
        <v>2</v>
      </c>
      <c r="V19" s="24" t="str">
        <f t="shared" si="3"/>
        <v>Gath</v>
      </c>
      <c r="W19" s="24" t="str">
        <f t="shared" si="3"/>
        <v>Benjamin</v>
      </c>
      <c r="X19" s="42" t="str">
        <f t="shared" si="3"/>
        <v>SC Borussia 1920 Friedr.</v>
      </c>
      <c r="Y19" s="26" t="str">
        <f t="shared" si="3"/>
        <v>BJM</v>
      </c>
      <c r="Z19" s="19">
        <v>58.18</v>
      </c>
      <c r="AA19" s="20">
        <v>56.46</v>
      </c>
      <c r="AB19" s="46">
        <f>SUM(Z19,AA19)</f>
        <v>114.64</v>
      </c>
      <c r="AC19" s="56">
        <v>1</v>
      </c>
      <c r="AD19" s="19">
        <v>71.55</v>
      </c>
      <c r="AE19" s="22">
        <f t="shared" si="5"/>
        <v>107.32499999999999</v>
      </c>
      <c r="AF19" s="49">
        <v>4</v>
      </c>
      <c r="AG19" s="22">
        <f t="shared" si="6"/>
        <v>638</v>
      </c>
      <c r="AH19" s="49">
        <v>4</v>
      </c>
      <c r="AI19" s="21">
        <v>65</v>
      </c>
      <c r="AJ19" s="49"/>
      <c r="AK19" s="19">
        <v>41.91</v>
      </c>
      <c r="AL19" s="22">
        <f>AK19*1.5</f>
        <v>62.864999999999995</v>
      </c>
      <c r="AM19" s="50"/>
      <c r="AN19" s="22">
        <f>SUM(AI19,AL19)</f>
        <v>127.865</v>
      </c>
      <c r="AO19" s="22">
        <f>AG19+AN19</f>
        <v>765.865</v>
      </c>
      <c r="AP19" s="49"/>
    </row>
    <row r="20" spans="1:42" s="70" customFormat="1" ht="13.5" customHeight="1">
      <c r="A20" s="84" t="s">
        <v>71</v>
      </c>
      <c r="B20" s="84" t="s">
        <v>72</v>
      </c>
      <c r="C20" s="84" t="s">
        <v>35</v>
      </c>
      <c r="D20" s="85" t="s">
        <v>73</v>
      </c>
      <c r="E20" s="59">
        <v>55</v>
      </c>
      <c r="F20" s="37">
        <v>3</v>
      </c>
      <c r="G20" s="61">
        <v>40.8</v>
      </c>
      <c r="H20" s="61">
        <v>40.79</v>
      </c>
      <c r="I20" s="60">
        <f t="shared" si="0"/>
        <v>81.59</v>
      </c>
      <c r="J20" s="49">
        <v>3</v>
      </c>
      <c r="K20" s="69">
        <v>84</v>
      </c>
      <c r="L20" s="49" t="s">
        <v>21</v>
      </c>
      <c r="M20" s="63">
        <v>85</v>
      </c>
      <c r="N20" s="37" t="s">
        <v>21</v>
      </c>
      <c r="O20" s="60">
        <v>55.92</v>
      </c>
      <c r="P20" s="64">
        <f t="shared" si="1"/>
        <v>83.88</v>
      </c>
      <c r="Q20" s="49" t="s">
        <v>21</v>
      </c>
      <c r="R20" s="64" t="s">
        <v>21</v>
      </c>
      <c r="S20" s="69"/>
      <c r="T20" s="64">
        <f t="shared" si="2"/>
        <v>389.47</v>
      </c>
      <c r="U20" s="56">
        <v>3</v>
      </c>
      <c r="V20" s="24" t="s">
        <v>71</v>
      </c>
      <c r="W20" s="24" t="s">
        <v>72</v>
      </c>
      <c r="X20" s="42" t="s">
        <v>44</v>
      </c>
      <c r="Y20" s="26" t="s">
        <v>73</v>
      </c>
      <c r="Z20" s="19">
        <v>52.63</v>
      </c>
      <c r="AA20" s="19">
        <v>51.53</v>
      </c>
      <c r="AB20" s="46">
        <f>SUM(Z20,AA20)</f>
        <v>104.16</v>
      </c>
      <c r="AC20" s="49">
        <v>4</v>
      </c>
      <c r="AD20" s="19">
        <v>67.52</v>
      </c>
      <c r="AE20" s="22">
        <f t="shared" si="5"/>
        <v>101.28</v>
      </c>
      <c r="AF20" s="49">
        <v>5</v>
      </c>
      <c r="AG20" s="22">
        <f t="shared" si="6"/>
        <v>594.91</v>
      </c>
      <c r="AH20" s="49">
        <v>5</v>
      </c>
      <c r="AI20" s="63"/>
      <c r="AJ20" s="62"/>
      <c r="AK20" s="60"/>
      <c r="AL20" s="64"/>
      <c r="AM20" s="69"/>
      <c r="AN20" s="64"/>
      <c r="AO20" s="64"/>
      <c r="AP20" s="62"/>
    </row>
    <row r="21" spans="1:42" s="13" customFormat="1" ht="13.5" customHeight="1">
      <c r="A21" s="110" t="s">
        <v>74</v>
      </c>
      <c r="B21" s="110" t="s">
        <v>75</v>
      </c>
      <c r="C21" s="76" t="s">
        <v>32</v>
      </c>
      <c r="D21" s="80" t="s">
        <v>51</v>
      </c>
      <c r="E21" s="18">
        <v>35</v>
      </c>
      <c r="F21" s="18">
        <v>4</v>
      </c>
      <c r="G21" s="19">
        <v>27.47</v>
      </c>
      <c r="H21" s="20">
        <v>27.28</v>
      </c>
      <c r="I21" s="19">
        <f t="shared" si="0"/>
        <v>54.75</v>
      </c>
      <c r="J21" s="17">
        <v>4</v>
      </c>
      <c r="K21" s="21">
        <v>72</v>
      </c>
      <c r="L21" s="17">
        <v>4</v>
      </c>
      <c r="M21" s="21">
        <v>65</v>
      </c>
      <c r="N21" s="37">
        <v>3</v>
      </c>
      <c r="O21" s="19">
        <v>51.86</v>
      </c>
      <c r="P21" s="22">
        <f t="shared" si="1"/>
        <v>77.78999999999999</v>
      </c>
      <c r="Q21" s="49">
        <v>4</v>
      </c>
      <c r="R21" s="22" t="s">
        <v>21</v>
      </c>
      <c r="S21" s="96" t="s">
        <v>21</v>
      </c>
      <c r="T21" s="22">
        <f t="shared" si="2"/>
        <v>304.53999999999996</v>
      </c>
      <c r="U21" s="49">
        <v>4</v>
      </c>
      <c r="V21" s="24"/>
      <c r="W21" s="24"/>
      <c r="X21" s="42"/>
      <c r="Y21" s="26"/>
      <c r="Z21" s="19"/>
      <c r="AA21" s="19"/>
      <c r="AB21" s="46" t="s">
        <v>21</v>
      </c>
      <c r="AC21" s="17"/>
      <c r="AD21" s="19"/>
      <c r="AE21" s="22"/>
      <c r="AF21" s="17"/>
      <c r="AG21" s="22"/>
      <c r="AH21" s="17"/>
      <c r="AI21" s="21"/>
      <c r="AJ21" s="17"/>
      <c r="AK21" s="19"/>
      <c r="AL21" s="22"/>
      <c r="AM21" s="8"/>
      <c r="AN21" s="22"/>
      <c r="AO21" s="22"/>
      <c r="AP21" s="17"/>
    </row>
    <row r="22" spans="1:154" s="8" customFormat="1" ht="13.5" customHeight="1">
      <c r="A22" s="110" t="s">
        <v>49</v>
      </c>
      <c r="B22" s="110" t="s">
        <v>50</v>
      </c>
      <c r="C22" s="76" t="s">
        <v>32</v>
      </c>
      <c r="D22" s="80" t="s">
        <v>51</v>
      </c>
      <c r="E22" s="18"/>
      <c r="F22" s="18" t="s">
        <v>21</v>
      </c>
      <c r="G22" s="19"/>
      <c r="H22" s="20"/>
      <c r="I22" s="19" t="s">
        <v>21</v>
      </c>
      <c r="J22" s="17"/>
      <c r="K22" s="8">
        <v>80</v>
      </c>
      <c r="L22" s="17">
        <v>3</v>
      </c>
      <c r="M22" s="21">
        <v>55</v>
      </c>
      <c r="N22" s="37">
        <v>4</v>
      </c>
      <c r="O22" s="19">
        <v>55.13</v>
      </c>
      <c r="P22" s="22">
        <f t="shared" si="1"/>
        <v>82.69500000000001</v>
      </c>
      <c r="Q22" s="49">
        <v>3</v>
      </c>
      <c r="R22" s="22" t="s">
        <v>21</v>
      </c>
      <c r="S22" s="96" t="s">
        <v>21</v>
      </c>
      <c r="T22" s="22">
        <f t="shared" si="2"/>
        <v>217.695</v>
      </c>
      <c r="U22" s="49">
        <v>5</v>
      </c>
      <c r="V22" s="24"/>
      <c r="W22" s="24"/>
      <c r="X22" s="42"/>
      <c r="Y22" s="26"/>
      <c r="Z22" s="19"/>
      <c r="AA22" s="19"/>
      <c r="AB22" s="46" t="s">
        <v>21</v>
      </c>
      <c r="AC22" s="17"/>
      <c r="AD22" s="19"/>
      <c r="AE22" s="22"/>
      <c r="AF22" s="17"/>
      <c r="AG22" s="22"/>
      <c r="AH22" s="17"/>
      <c r="AI22" s="21"/>
      <c r="AJ22" s="17"/>
      <c r="AK22" s="19"/>
      <c r="AL22" s="22"/>
      <c r="AN22" s="22"/>
      <c r="AO22" s="22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42" s="13" customFormat="1" ht="13.5" customHeight="1">
      <c r="A23" s="52" t="s">
        <v>115</v>
      </c>
      <c r="B23" s="52" t="s">
        <v>58</v>
      </c>
      <c r="C23" s="55" t="s">
        <v>32</v>
      </c>
      <c r="D23" s="53" t="s">
        <v>51</v>
      </c>
      <c r="E23" s="18"/>
      <c r="F23" s="37" t="s">
        <v>21</v>
      </c>
      <c r="G23" s="19"/>
      <c r="H23" s="20"/>
      <c r="I23" s="19" t="s">
        <v>21</v>
      </c>
      <c r="J23" s="49"/>
      <c r="K23" s="8">
        <v>44</v>
      </c>
      <c r="L23" s="49">
        <v>5</v>
      </c>
      <c r="M23" s="21">
        <v>25</v>
      </c>
      <c r="N23" s="37">
        <v>5</v>
      </c>
      <c r="O23" s="19">
        <v>31.73</v>
      </c>
      <c r="P23" s="22">
        <f t="shared" si="1"/>
        <v>47.595</v>
      </c>
      <c r="Q23" s="49">
        <v>5</v>
      </c>
      <c r="R23" s="22" t="s">
        <v>21</v>
      </c>
      <c r="S23" s="50"/>
      <c r="T23" s="22">
        <f t="shared" si="2"/>
        <v>116.595</v>
      </c>
      <c r="U23" s="49">
        <v>6</v>
      </c>
      <c r="V23" s="24"/>
      <c r="W23" s="24"/>
      <c r="X23" s="42"/>
      <c r="Y23" s="26"/>
      <c r="Z23" s="19"/>
      <c r="AA23" s="19"/>
      <c r="AB23" s="46" t="s">
        <v>21</v>
      </c>
      <c r="AC23" s="49"/>
      <c r="AD23" s="19"/>
      <c r="AE23" s="22"/>
      <c r="AF23" s="49"/>
      <c r="AG23" s="22"/>
      <c r="AH23" s="49"/>
      <c r="AI23" s="21"/>
      <c r="AJ23" s="49"/>
      <c r="AK23" s="19"/>
      <c r="AL23" s="22"/>
      <c r="AM23" s="50"/>
      <c r="AN23" s="22"/>
      <c r="AO23" s="22"/>
      <c r="AP23" s="49"/>
    </row>
    <row r="24" spans="1:42" s="13" customFormat="1" ht="13.5" customHeight="1">
      <c r="A24" s="52"/>
      <c r="B24" s="52"/>
      <c r="C24" s="55"/>
      <c r="D24" s="53"/>
      <c r="E24" s="18"/>
      <c r="F24" s="37"/>
      <c r="G24" s="19"/>
      <c r="H24" s="20"/>
      <c r="I24" s="19"/>
      <c r="J24" s="49"/>
      <c r="K24" s="8"/>
      <c r="L24" s="49"/>
      <c r="M24" s="21"/>
      <c r="N24" s="37"/>
      <c r="O24" s="19"/>
      <c r="P24" s="22"/>
      <c r="Q24" s="49"/>
      <c r="R24" s="22"/>
      <c r="S24" s="50"/>
      <c r="T24" s="22"/>
      <c r="U24" s="49"/>
      <c r="V24" s="24" t="s">
        <v>52</v>
      </c>
      <c r="W24" s="24" t="s">
        <v>53</v>
      </c>
      <c r="X24" s="42" t="s">
        <v>44</v>
      </c>
      <c r="Y24" s="26" t="s">
        <v>41</v>
      </c>
      <c r="Z24" s="19">
        <v>46.5</v>
      </c>
      <c r="AA24" s="19" t="s">
        <v>21</v>
      </c>
      <c r="AB24" s="46" t="s">
        <v>21</v>
      </c>
      <c r="AC24" s="49">
        <v>5</v>
      </c>
      <c r="AD24" s="19">
        <v>81.32</v>
      </c>
      <c r="AE24" s="22"/>
      <c r="AF24" s="49">
        <v>3</v>
      </c>
      <c r="AG24" s="22">
        <v>649.29</v>
      </c>
      <c r="AH24" s="49">
        <v>3</v>
      </c>
      <c r="AI24" s="21"/>
      <c r="AJ24" s="49"/>
      <c r="AK24" s="19"/>
      <c r="AL24" s="22"/>
      <c r="AM24" s="50"/>
      <c r="AN24" s="22"/>
      <c r="AO24" s="22"/>
      <c r="AP24" s="49"/>
    </row>
    <row r="25" spans="1:42" s="13" customFormat="1" ht="13.5" customHeight="1">
      <c r="A25" s="52"/>
      <c r="B25" s="52"/>
      <c r="C25" s="55"/>
      <c r="D25" s="53"/>
      <c r="E25" s="18"/>
      <c r="F25" s="37"/>
      <c r="G25" s="19"/>
      <c r="H25" s="20"/>
      <c r="I25" s="19"/>
      <c r="J25" s="49"/>
      <c r="K25" s="8"/>
      <c r="L25" s="49"/>
      <c r="M25" s="21"/>
      <c r="N25" s="37"/>
      <c r="O25" s="19"/>
      <c r="P25" s="22"/>
      <c r="Q25" s="49"/>
      <c r="R25" s="22"/>
      <c r="S25" s="50"/>
      <c r="T25" s="22"/>
      <c r="U25" s="49"/>
      <c r="V25" s="24" t="s">
        <v>42</v>
      </c>
      <c r="W25" s="24" t="s">
        <v>43</v>
      </c>
      <c r="X25" s="42" t="s">
        <v>44</v>
      </c>
      <c r="Y25" s="26" t="s">
        <v>41</v>
      </c>
      <c r="Z25" s="19">
        <v>56.93</v>
      </c>
      <c r="AA25" s="19"/>
      <c r="AB25" s="46" t="s">
        <v>21</v>
      </c>
      <c r="AC25" s="49">
        <v>2</v>
      </c>
      <c r="AD25" s="19">
        <v>84.82</v>
      </c>
      <c r="AE25" s="22"/>
      <c r="AF25" s="56">
        <v>1</v>
      </c>
      <c r="AG25" s="22">
        <v>671.145</v>
      </c>
      <c r="AH25" s="56">
        <v>1</v>
      </c>
      <c r="AI25" s="21"/>
      <c r="AJ25" s="49"/>
      <c r="AK25" s="19"/>
      <c r="AL25" s="22"/>
      <c r="AM25" s="50"/>
      <c r="AN25" s="22"/>
      <c r="AO25" s="22"/>
      <c r="AP25" s="49"/>
    </row>
    <row r="26" spans="1:42" s="13" customFormat="1" ht="13.5" customHeight="1">
      <c r="A26" s="52"/>
      <c r="B26" s="52"/>
      <c r="C26" s="55"/>
      <c r="D26" s="53"/>
      <c r="E26" s="18"/>
      <c r="F26" s="37"/>
      <c r="G26" s="19"/>
      <c r="H26" s="20"/>
      <c r="I26" s="19"/>
      <c r="J26" s="49"/>
      <c r="K26" s="8"/>
      <c r="L26" s="49"/>
      <c r="M26" s="21"/>
      <c r="N26" s="37"/>
      <c r="O26" s="19"/>
      <c r="P26" s="22"/>
      <c r="Q26" s="49"/>
      <c r="R26" s="22"/>
      <c r="S26" s="50"/>
      <c r="T26" s="22"/>
      <c r="U26" s="49"/>
      <c r="V26" s="24" t="s">
        <v>56</v>
      </c>
      <c r="W26" s="24" t="s">
        <v>57</v>
      </c>
      <c r="X26" s="42" t="s">
        <v>88</v>
      </c>
      <c r="Y26" s="26" t="s">
        <v>41</v>
      </c>
      <c r="Z26" s="19">
        <v>53.79</v>
      </c>
      <c r="AA26" s="19"/>
      <c r="AB26" s="46"/>
      <c r="AC26" s="49">
        <v>3</v>
      </c>
      <c r="AD26" s="19">
        <v>81.91</v>
      </c>
      <c r="AE26" s="22"/>
      <c r="AF26" s="49">
        <v>2</v>
      </c>
      <c r="AG26" s="22">
        <v>654.62</v>
      </c>
      <c r="AH26" s="49">
        <v>2</v>
      </c>
      <c r="AI26" s="21"/>
      <c r="AJ26" s="49"/>
      <c r="AK26" s="19"/>
      <c r="AL26" s="22"/>
      <c r="AM26" s="50"/>
      <c r="AN26" s="22"/>
      <c r="AO26" s="22"/>
      <c r="AP26" s="49"/>
    </row>
    <row r="27" spans="1:42" s="13" customFormat="1" ht="13.5" customHeight="1">
      <c r="A27" s="52"/>
      <c r="B27" s="52"/>
      <c r="C27" s="55"/>
      <c r="D27" s="53"/>
      <c r="E27" s="18"/>
      <c r="F27" s="37"/>
      <c r="G27" s="19"/>
      <c r="H27" s="20"/>
      <c r="I27" s="19"/>
      <c r="J27" s="49"/>
      <c r="K27" s="8"/>
      <c r="L27" s="49"/>
      <c r="M27" s="21"/>
      <c r="N27" s="37"/>
      <c r="O27" s="19"/>
      <c r="P27" s="22"/>
      <c r="Q27" s="49"/>
      <c r="R27" s="22"/>
      <c r="S27" s="50"/>
      <c r="T27" s="22"/>
      <c r="U27" s="49"/>
      <c r="V27" s="24" t="s">
        <v>21</v>
      </c>
      <c r="W27" s="24" t="s">
        <v>21</v>
      </c>
      <c r="X27" s="42" t="s">
        <v>21</v>
      </c>
      <c r="Y27" s="26" t="s">
        <v>21</v>
      </c>
      <c r="Z27" s="19" t="s">
        <v>21</v>
      </c>
      <c r="AA27" s="19" t="s">
        <v>21</v>
      </c>
      <c r="AB27" s="46"/>
      <c r="AC27" s="49"/>
      <c r="AD27" s="19"/>
      <c r="AE27" s="22"/>
      <c r="AF27" s="49"/>
      <c r="AG27" s="22"/>
      <c r="AH27" s="49"/>
      <c r="AI27" s="21"/>
      <c r="AJ27" s="49"/>
      <c r="AK27" s="19"/>
      <c r="AL27" s="22"/>
      <c r="AM27" s="50"/>
      <c r="AN27" s="22"/>
      <c r="AO27" s="22"/>
      <c r="AP27" s="49"/>
    </row>
    <row r="28" spans="1:42" s="13" customFormat="1" ht="13.5" customHeight="1">
      <c r="A28" s="52"/>
      <c r="B28" s="52"/>
      <c r="C28" s="55"/>
      <c r="D28" s="53"/>
      <c r="E28" s="18"/>
      <c r="F28" s="37"/>
      <c r="G28" s="19"/>
      <c r="H28" s="20"/>
      <c r="I28" s="19"/>
      <c r="J28" s="49"/>
      <c r="K28" s="8"/>
      <c r="L28" s="49"/>
      <c r="M28" s="21"/>
      <c r="N28" s="37"/>
      <c r="O28" s="19"/>
      <c r="P28" s="22"/>
      <c r="Q28" s="49"/>
      <c r="R28" s="22"/>
      <c r="S28" s="50"/>
      <c r="T28" s="22"/>
      <c r="U28" s="49"/>
      <c r="V28" s="24"/>
      <c r="W28" s="24"/>
      <c r="X28" s="42"/>
      <c r="Y28" s="26"/>
      <c r="Z28" s="19"/>
      <c r="AA28" s="19"/>
      <c r="AB28" s="46"/>
      <c r="AC28" s="49"/>
      <c r="AD28" s="19"/>
      <c r="AE28" s="22"/>
      <c r="AF28" s="49"/>
      <c r="AG28" s="22"/>
      <c r="AH28" s="49"/>
      <c r="AI28" s="21"/>
      <c r="AJ28" s="49"/>
      <c r="AK28" s="19"/>
      <c r="AL28" s="22"/>
      <c r="AM28" s="50"/>
      <c r="AN28" s="22"/>
      <c r="AO28" s="22"/>
      <c r="AP28" s="49"/>
    </row>
    <row r="29" spans="1:154" s="8" customFormat="1" ht="13.5" customHeight="1">
      <c r="A29" s="115" t="s">
        <v>128</v>
      </c>
      <c r="B29" s="116"/>
      <c r="C29" s="116"/>
      <c r="D29" s="116"/>
      <c r="E29" s="116"/>
      <c r="F29" s="116"/>
      <c r="G29" s="116"/>
      <c r="H29" s="116"/>
      <c r="I29" s="117"/>
      <c r="J29" s="17"/>
      <c r="K29" s="21"/>
      <c r="L29" s="18"/>
      <c r="M29" s="21"/>
      <c r="N29" s="18"/>
      <c r="O29" s="19"/>
      <c r="P29" s="22" t="s">
        <v>21</v>
      </c>
      <c r="Q29" s="17"/>
      <c r="R29" s="22" t="s">
        <v>21</v>
      </c>
      <c r="S29" s="8" t="s">
        <v>21</v>
      </c>
      <c r="T29" s="22" t="s">
        <v>21</v>
      </c>
      <c r="U29" s="17"/>
      <c r="V29" s="24"/>
      <c r="W29" s="24"/>
      <c r="X29" s="42"/>
      <c r="Y29" s="26"/>
      <c r="Z29" s="19"/>
      <c r="AA29" s="19"/>
      <c r="AB29" s="46" t="s">
        <v>21</v>
      </c>
      <c r="AC29" s="17"/>
      <c r="AD29" s="19"/>
      <c r="AE29" s="22" t="s">
        <v>21</v>
      </c>
      <c r="AF29" s="17"/>
      <c r="AG29" s="22" t="s">
        <v>21</v>
      </c>
      <c r="AH29" s="17"/>
      <c r="AI29" s="21"/>
      <c r="AJ29" s="17"/>
      <c r="AK29" s="19"/>
      <c r="AL29" s="22"/>
      <c r="AN29" s="22"/>
      <c r="AO29" s="22"/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78" t="s">
        <v>116</v>
      </c>
      <c r="B30" s="78" t="s">
        <v>117</v>
      </c>
      <c r="C30" s="78" t="s">
        <v>118</v>
      </c>
      <c r="D30" s="79" t="s">
        <v>119</v>
      </c>
      <c r="E30" s="18"/>
      <c r="F30" s="18"/>
      <c r="G30" s="19"/>
      <c r="H30" s="20"/>
      <c r="I30" s="19" t="s">
        <v>21</v>
      </c>
      <c r="J30" s="17"/>
      <c r="K30" s="8">
        <v>58</v>
      </c>
      <c r="L30" s="17"/>
      <c r="M30" s="21">
        <v>35</v>
      </c>
      <c r="N30" s="18"/>
      <c r="O30" s="19">
        <v>41.4</v>
      </c>
      <c r="P30" s="22">
        <f t="shared" si="1"/>
        <v>62.099999999999994</v>
      </c>
      <c r="Q30" s="17"/>
      <c r="R30" s="22">
        <f>K30+P30+P30</f>
        <v>182.2</v>
      </c>
      <c r="S30" s="8">
        <v>1</v>
      </c>
      <c r="T30" s="22" t="s">
        <v>21</v>
      </c>
      <c r="U30" s="17"/>
      <c r="V30" s="24"/>
      <c r="W30" s="24"/>
      <c r="X30" s="42"/>
      <c r="Y30" s="26"/>
      <c r="Z30" s="19"/>
      <c r="AA30" s="19"/>
      <c r="AB30" s="46" t="s">
        <v>21</v>
      </c>
      <c r="AC30" s="17"/>
      <c r="AD30" s="19"/>
      <c r="AE30" s="22" t="s">
        <v>21</v>
      </c>
      <c r="AF30" s="17"/>
      <c r="AG30" s="22" t="s">
        <v>21</v>
      </c>
      <c r="AH30" s="17"/>
      <c r="AI30" s="21"/>
      <c r="AJ30" s="17"/>
      <c r="AK30" s="19"/>
      <c r="AL30" s="22"/>
      <c r="AN30" s="22"/>
      <c r="AO30" s="22"/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78" t="s">
        <v>120</v>
      </c>
      <c r="B31" s="78" t="s">
        <v>121</v>
      </c>
      <c r="C31" s="78" t="s">
        <v>118</v>
      </c>
      <c r="D31" s="79" t="s">
        <v>119</v>
      </c>
      <c r="E31" s="18"/>
      <c r="F31" s="18"/>
      <c r="G31" s="19"/>
      <c r="H31" s="20"/>
      <c r="I31" s="19" t="s">
        <v>21</v>
      </c>
      <c r="J31" s="17"/>
      <c r="K31" s="21">
        <v>20</v>
      </c>
      <c r="L31" s="18"/>
      <c r="M31" s="21">
        <v>5</v>
      </c>
      <c r="N31" s="18"/>
      <c r="O31" s="19">
        <v>42.84</v>
      </c>
      <c r="P31" s="22">
        <f t="shared" si="1"/>
        <v>64.26</v>
      </c>
      <c r="Q31" s="17"/>
      <c r="R31" s="22">
        <f>K31+P31+P31</f>
        <v>148.52</v>
      </c>
      <c r="S31" s="8">
        <v>2</v>
      </c>
      <c r="T31" s="22" t="s">
        <v>21</v>
      </c>
      <c r="U31" s="17"/>
      <c r="V31" s="24"/>
      <c r="W31" s="24"/>
      <c r="X31" s="42"/>
      <c r="Y31" s="26"/>
      <c r="Z31" s="19"/>
      <c r="AA31" s="19"/>
      <c r="AB31" s="46" t="s">
        <v>21</v>
      </c>
      <c r="AC31" s="17"/>
      <c r="AD31" s="19"/>
      <c r="AE31" s="22" t="s">
        <v>21</v>
      </c>
      <c r="AF31" s="17"/>
      <c r="AG31" s="22" t="s">
        <v>21</v>
      </c>
      <c r="AH31" s="17"/>
      <c r="AI31" s="21"/>
      <c r="AJ31" s="17"/>
      <c r="AK31" s="19"/>
      <c r="AL31" s="22"/>
      <c r="AN31" s="22"/>
      <c r="AO31" s="22"/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76"/>
      <c r="B32" s="76"/>
      <c r="C32" s="76"/>
      <c r="D32" s="77"/>
      <c r="E32" s="18"/>
      <c r="F32" s="18"/>
      <c r="G32" s="19"/>
      <c r="H32" s="20"/>
      <c r="I32" s="19" t="s">
        <v>21</v>
      </c>
      <c r="J32" s="17"/>
      <c r="K32" s="21"/>
      <c r="L32" s="18"/>
      <c r="M32" s="21"/>
      <c r="N32" s="18"/>
      <c r="O32" s="19"/>
      <c r="P32" s="22" t="s">
        <v>21</v>
      </c>
      <c r="Q32" s="17"/>
      <c r="R32" s="22"/>
      <c r="T32" s="22" t="s">
        <v>21</v>
      </c>
      <c r="U32" s="17"/>
      <c r="V32" s="24" t="s">
        <v>21</v>
      </c>
      <c r="W32" s="24"/>
      <c r="X32" s="42"/>
      <c r="Y32" s="26"/>
      <c r="Z32" s="19"/>
      <c r="AA32" s="19"/>
      <c r="AB32" s="46" t="s">
        <v>21</v>
      </c>
      <c r="AC32" s="17"/>
      <c r="AD32" s="19"/>
      <c r="AE32" s="22" t="s">
        <v>21</v>
      </c>
      <c r="AF32" s="17"/>
      <c r="AG32" s="22" t="s">
        <v>21</v>
      </c>
      <c r="AH32" s="17"/>
      <c r="AI32" s="21"/>
      <c r="AJ32" s="17"/>
      <c r="AK32" s="19"/>
      <c r="AL32" s="22"/>
      <c r="AN32" s="22"/>
      <c r="AO32" s="22"/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</sheetData>
  <mergeCells count="20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  <mergeCell ref="A5:I5"/>
    <mergeCell ref="A17:I17"/>
    <mergeCell ref="A29:I29"/>
    <mergeCell ref="V5:AB5"/>
    <mergeCell ref="V17:AB17"/>
  </mergeCells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9"/>
  <sheetViews>
    <sheetView workbookViewId="0" topLeftCell="A1">
      <selection activeCell="H18" sqref="H18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75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4"/>
      <c r="R1" s="12" t="s">
        <v>21</v>
      </c>
      <c r="S1" s="51"/>
      <c r="U1" s="74"/>
      <c r="V1" s="130" t="str">
        <f>A1</f>
        <v>Ergebnisliste Berliner Meisterschaften im Castingsport vom 10. Mai - 11. Mai 2003 in Berlin, Sportanlage Scharnweberstraße</v>
      </c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74"/>
      <c r="AK1" s="10"/>
      <c r="AL1" s="11"/>
      <c r="AN1" s="11"/>
      <c r="AO1" s="12" t="s">
        <v>21</v>
      </c>
      <c r="AP1" s="58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7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7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21" t="s">
        <v>4</v>
      </c>
      <c r="F3" s="122"/>
      <c r="G3" s="118" t="s">
        <v>5</v>
      </c>
      <c r="H3" s="123"/>
      <c r="I3" s="123"/>
      <c r="J3" s="122"/>
      <c r="K3" s="121" t="s">
        <v>16</v>
      </c>
      <c r="L3" s="122"/>
      <c r="M3" s="121" t="s">
        <v>26</v>
      </c>
      <c r="N3" s="124"/>
      <c r="O3" s="118" t="s">
        <v>25</v>
      </c>
      <c r="P3" s="119"/>
      <c r="Q3" s="120"/>
      <c r="R3" s="125" t="s">
        <v>6</v>
      </c>
      <c r="S3" s="126"/>
      <c r="T3" s="128" t="s">
        <v>7</v>
      </c>
      <c r="U3" s="129"/>
      <c r="V3" s="24" t="s">
        <v>0</v>
      </c>
      <c r="W3" s="24" t="s">
        <v>1</v>
      </c>
      <c r="X3" s="42" t="s">
        <v>2</v>
      </c>
      <c r="Y3" s="31" t="s">
        <v>3</v>
      </c>
      <c r="Z3" s="118" t="s">
        <v>8</v>
      </c>
      <c r="AA3" s="119"/>
      <c r="AB3" s="119"/>
      <c r="AC3" s="120"/>
      <c r="AD3" s="118" t="s">
        <v>9</v>
      </c>
      <c r="AE3" s="119"/>
      <c r="AF3" s="120"/>
      <c r="AG3" s="125" t="s">
        <v>10</v>
      </c>
      <c r="AH3" s="126"/>
      <c r="AI3" s="121" t="s">
        <v>23</v>
      </c>
      <c r="AJ3" s="124"/>
      <c r="AK3" s="118" t="s">
        <v>11</v>
      </c>
      <c r="AL3" s="119"/>
      <c r="AM3" s="120"/>
      <c r="AN3" s="28" t="s">
        <v>12</v>
      </c>
      <c r="AO3" s="125" t="s">
        <v>22</v>
      </c>
      <c r="AP3" s="126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93" customFormat="1" ht="13.5" customHeight="1">
      <c r="A5" s="112" t="s">
        <v>123</v>
      </c>
      <c r="B5" s="113"/>
      <c r="C5" s="113"/>
      <c r="D5" s="113"/>
      <c r="E5" s="113"/>
      <c r="F5" s="113"/>
      <c r="G5" s="113"/>
      <c r="H5" s="113"/>
      <c r="I5" s="114"/>
      <c r="J5" s="86"/>
      <c r="K5" s="87"/>
      <c r="L5" s="88"/>
      <c r="M5" s="87"/>
      <c r="N5" s="88"/>
      <c r="O5" s="89"/>
      <c r="P5" s="90"/>
      <c r="Q5" s="86"/>
      <c r="R5" s="91"/>
      <c r="S5" s="92"/>
      <c r="U5" s="86"/>
      <c r="V5" s="112" t="s">
        <v>130</v>
      </c>
      <c r="W5" s="113"/>
      <c r="X5" s="113"/>
      <c r="Y5" s="113"/>
      <c r="Z5" s="113"/>
      <c r="AA5" s="113"/>
      <c r="AB5" s="113"/>
      <c r="AC5" s="113"/>
      <c r="AD5" s="113"/>
      <c r="AE5" s="114"/>
      <c r="AF5" s="86"/>
      <c r="AG5" s="91"/>
      <c r="AH5" s="86"/>
      <c r="AI5" s="87"/>
      <c r="AJ5" s="86"/>
      <c r="AK5" s="89"/>
      <c r="AL5" s="90"/>
      <c r="AM5" s="86"/>
      <c r="AN5" s="91"/>
      <c r="AO5" s="91"/>
      <c r="AP5" s="86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</row>
    <row r="6" spans="1:154" s="8" customFormat="1" ht="13.5" customHeight="1">
      <c r="A6" s="55" t="s">
        <v>65</v>
      </c>
      <c r="B6" s="55" t="s">
        <v>89</v>
      </c>
      <c r="C6" s="55" t="s">
        <v>67</v>
      </c>
      <c r="D6" s="53" t="s">
        <v>61</v>
      </c>
      <c r="E6" s="18"/>
      <c r="F6" s="37"/>
      <c r="G6" s="19"/>
      <c r="H6" s="20"/>
      <c r="I6" s="19" t="s">
        <v>21</v>
      </c>
      <c r="J6" s="49"/>
      <c r="K6" s="21"/>
      <c r="L6" s="37"/>
      <c r="M6" s="21"/>
      <c r="N6" s="37"/>
      <c r="O6" s="19"/>
      <c r="P6" s="22" t="s">
        <v>21</v>
      </c>
      <c r="Q6" s="49"/>
      <c r="R6" s="22" t="s">
        <v>21</v>
      </c>
      <c r="S6" s="50"/>
      <c r="T6" s="22" t="s">
        <v>21</v>
      </c>
      <c r="U6" s="49"/>
      <c r="V6" s="24" t="str">
        <f aca="true" t="shared" si="0" ref="V6:Y7">A6</f>
        <v>Blaschke-Köhler</v>
      </c>
      <c r="W6" s="24" t="str">
        <f t="shared" si="0"/>
        <v>Gabriele</v>
      </c>
      <c r="X6" s="42" t="str">
        <f t="shared" si="0"/>
        <v>AV Goldhaken</v>
      </c>
      <c r="Y6" s="26" t="str">
        <f t="shared" si="0"/>
        <v>LD</v>
      </c>
      <c r="Z6" s="19"/>
      <c r="AA6" s="19"/>
      <c r="AB6" s="46"/>
      <c r="AC6" s="49"/>
      <c r="AD6" s="19"/>
      <c r="AE6" s="22"/>
      <c r="AF6" s="49"/>
      <c r="AG6" s="22"/>
      <c r="AH6" s="49" t="s">
        <v>21</v>
      </c>
      <c r="AI6" s="21">
        <v>35</v>
      </c>
      <c r="AJ6" s="49">
        <v>6</v>
      </c>
      <c r="AK6" s="19">
        <v>46.08</v>
      </c>
      <c r="AL6" s="22">
        <f>AK6*1.5</f>
        <v>69.12</v>
      </c>
      <c r="AM6" s="50">
        <v>5</v>
      </c>
      <c r="AN6" s="22">
        <f>SUM(AI6,AL6)</f>
        <v>104.12</v>
      </c>
      <c r="AO6" s="22" t="s">
        <v>21</v>
      </c>
      <c r="AP6" s="4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5" t="s">
        <v>59</v>
      </c>
      <c r="B7" s="55" t="s">
        <v>60</v>
      </c>
      <c r="C7" s="55" t="s">
        <v>44</v>
      </c>
      <c r="D7" s="53" t="s">
        <v>61</v>
      </c>
      <c r="E7" s="18">
        <v>90</v>
      </c>
      <c r="F7" s="37">
        <v>4</v>
      </c>
      <c r="G7" s="19">
        <v>52.34</v>
      </c>
      <c r="H7" s="20">
        <v>50.46</v>
      </c>
      <c r="I7" s="19">
        <f aca="true" t="shared" si="1" ref="I7:I14">SUM(G7,H7)</f>
        <v>102.80000000000001</v>
      </c>
      <c r="J7" s="56">
        <v>1</v>
      </c>
      <c r="K7" s="21">
        <v>100</v>
      </c>
      <c r="L7" s="57">
        <v>1</v>
      </c>
      <c r="M7" s="21">
        <v>90</v>
      </c>
      <c r="N7" s="57">
        <v>1</v>
      </c>
      <c r="O7" s="19">
        <v>65.71</v>
      </c>
      <c r="P7" s="22">
        <f aca="true" t="shared" si="2" ref="P7:P14">O7*1.5</f>
        <v>98.565</v>
      </c>
      <c r="Q7" s="56">
        <v>1</v>
      </c>
      <c r="R7" s="22" t="s">
        <v>21</v>
      </c>
      <c r="S7" s="50"/>
      <c r="T7" s="22">
        <f aca="true" t="shared" si="3" ref="T7:T14">SUM(E7,I7,K7,M7,P7)</f>
        <v>481.365</v>
      </c>
      <c r="U7" s="56">
        <v>1</v>
      </c>
      <c r="V7" s="24" t="str">
        <f t="shared" si="0"/>
        <v>Ernst</v>
      </c>
      <c r="W7" s="24" t="str">
        <f t="shared" si="0"/>
        <v>Kathrin</v>
      </c>
      <c r="X7" s="42" t="str">
        <f t="shared" si="0"/>
        <v>LV Berlin - Brandenburg</v>
      </c>
      <c r="Y7" s="26" t="str">
        <f t="shared" si="0"/>
        <v>LD</v>
      </c>
      <c r="Z7" s="19"/>
      <c r="AA7" s="19"/>
      <c r="AB7" s="46"/>
      <c r="AC7" s="49"/>
      <c r="AD7" s="19"/>
      <c r="AE7" s="22"/>
      <c r="AF7" s="49"/>
      <c r="AG7" s="22"/>
      <c r="AH7" s="56"/>
      <c r="AI7" s="21">
        <v>75</v>
      </c>
      <c r="AJ7" s="49">
        <v>2</v>
      </c>
      <c r="AK7" s="19">
        <v>78.22</v>
      </c>
      <c r="AL7" s="22">
        <f>AK7*1.5</f>
        <v>117.33</v>
      </c>
      <c r="AM7" s="50">
        <v>2</v>
      </c>
      <c r="AN7" s="22">
        <f>SUM(AI7,AL7)</f>
        <v>192.32999999999998</v>
      </c>
      <c r="AO7" s="22">
        <f>T7+AN7</f>
        <v>673.6949999999999</v>
      </c>
      <c r="AP7" s="56">
        <v>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69" customFormat="1" ht="13.5" customHeight="1">
      <c r="A8" s="81" t="s">
        <v>76</v>
      </c>
      <c r="B8" s="81" t="s">
        <v>77</v>
      </c>
      <c r="C8" s="84" t="s">
        <v>88</v>
      </c>
      <c r="D8" s="82" t="s">
        <v>78</v>
      </c>
      <c r="E8" s="59">
        <v>100</v>
      </c>
      <c r="F8" s="57">
        <v>1</v>
      </c>
      <c r="G8" s="68">
        <v>37.75</v>
      </c>
      <c r="H8" s="61">
        <v>36.06</v>
      </c>
      <c r="I8" s="60">
        <f t="shared" si="1"/>
        <v>73.81</v>
      </c>
      <c r="J8" s="49">
        <v>5</v>
      </c>
      <c r="K8" s="69">
        <v>78</v>
      </c>
      <c r="L8" s="62" t="s">
        <v>21</v>
      </c>
      <c r="M8" s="63">
        <v>75</v>
      </c>
      <c r="N8" s="37" t="s">
        <v>21</v>
      </c>
      <c r="O8" s="60">
        <v>57.97</v>
      </c>
      <c r="P8" s="64">
        <f t="shared" si="2"/>
        <v>86.955</v>
      </c>
      <c r="Q8" s="62" t="s">
        <v>21</v>
      </c>
      <c r="R8" s="64" t="s">
        <v>21</v>
      </c>
      <c r="T8" s="64">
        <f t="shared" si="3"/>
        <v>413.765</v>
      </c>
      <c r="U8" s="56">
        <v>2</v>
      </c>
      <c r="V8" s="65"/>
      <c r="W8" s="65"/>
      <c r="X8" s="66"/>
      <c r="Y8" s="67"/>
      <c r="Z8" s="60"/>
      <c r="AA8" s="60"/>
      <c r="AB8" s="68"/>
      <c r="AC8" s="62"/>
      <c r="AD8" s="60"/>
      <c r="AE8" s="64"/>
      <c r="AF8" s="62"/>
      <c r="AG8" s="64"/>
      <c r="AH8" s="62"/>
      <c r="AI8" s="63"/>
      <c r="AJ8" s="49"/>
      <c r="AK8" s="60"/>
      <c r="AL8" s="64"/>
      <c r="AN8" s="64"/>
      <c r="AO8" s="22" t="s">
        <v>21</v>
      </c>
      <c r="AP8" s="62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</row>
    <row r="9" spans="1:154" s="8" customFormat="1" ht="13.5" customHeight="1">
      <c r="A9" s="52" t="s">
        <v>79</v>
      </c>
      <c r="B9" s="52" t="s">
        <v>80</v>
      </c>
      <c r="C9" s="55" t="s">
        <v>44</v>
      </c>
      <c r="D9" s="53" t="s">
        <v>95</v>
      </c>
      <c r="E9" s="18">
        <v>60</v>
      </c>
      <c r="F9" s="37">
        <v>6</v>
      </c>
      <c r="G9" s="19">
        <v>46.63</v>
      </c>
      <c r="H9" s="20">
        <v>45.13</v>
      </c>
      <c r="I9" s="19">
        <f t="shared" si="1"/>
        <v>91.76</v>
      </c>
      <c r="J9" s="49">
        <v>2</v>
      </c>
      <c r="K9" s="21">
        <v>88</v>
      </c>
      <c r="L9" s="37">
        <v>3</v>
      </c>
      <c r="M9" s="21">
        <v>80</v>
      </c>
      <c r="N9" s="37">
        <v>2</v>
      </c>
      <c r="O9" s="19">
        <v>60.24</v>
      </c>
      <c r="P9" s="22">
        <f t="shared" si="2"/>
        <v>90.36</v>
      </c>
      <c r="Q9" s="71">
        <v>2</v>
      </c>
      <c r="R9" s="22" t="s">
        <v>21</v>
      </c>
      <c r="S9" s="50"/>
      <c r="T9" s="22">
        <f t="shared" si="3"/>
        <v>410.12</v>
      </c>
      <c r="U9" s="56">
        <v>3</v>
      </c>
      <c r="V9" s="24" t="s">
        <v>21</v>
      </c>
      <c r="W9" s="24" t="s">
        <v>21</v>
      </c>
      <c r="X9" s="42" t="s">
        <v>21</v>
      </c>
      <c r="Y9" s="26" t="s">
        <v>21</v>
      </c>
      <c r="Z9" s="19"/>
      <c r="AA9" s="19"/>
      <c r="AB9" s="46"/>
      <c r="AC9" s="49"/>
      <c r="AD9" s="19"/>
      <c r="AE9" s="22"/>
      <c r="AF9" s="49"/>
      <c r="AG9" s="22"/>
      <c r="AH9" s="56"/>
      <c r="AI9" s="21"/>
      <c r="AJ9" s="49"/>
      <c r="AK9" s="19"/>
      <c r="AL9" s="22" t="s">
        <v>21</v>
      </c>
      <c r="AM9" s="50" t="s">
        <v>21</v>
      </c>
      <c r="AN9" s="22" t="s">
        <v>21</v>
      </c>
      <c r="AO9" s="22" t="s">
        <v>21</v>
      </c>
      <c r="AP9" s="49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5" t="s">
        <v>70</v>
      </c>
      <c r="B10" s="55" t="s">
        <v>62</v>
      </c>
      <c r="C10" s="55" t="s">
        <v>28</v>
      </c>
      <c r="D10" s="53" t="s">
        <v>61</v>
      </c>
      <c r="E10" s="18">
        <v>95</v>
      </c>
      <c r="F10" s="37">
        <v>2</v>
      </c>
      <c r="G10" s="19">
        <v>40.75</v>
      </c>
      <c r="H10" s="20">
        <v>33.73</v>
      </c>
      <c r="I10" s="19">
        <f t="shared" si="1"/>
        <v>74.47999999999999</v>
      </c>
      <c r="J10" s="49">
        <v>3</v>
      </c>
      <c r="K10" s="8">
        <v>90</v>
      </c>
      <c r="L10" s="49">
        <v>2</v>
      </c>
      <c r="M10" s="21">
        <v>60</v>
      </c>
      <c r="N10" s="37">
        <v>5</v>
      </c>
      <c r="O10" s="19">
        <v>59.17</v>
      </c>
      <c r="P10" s="22">
        <f t="shared" si="2"/>
        <v>88.755</v>
      </c>
      <c r="Q10" s="49">
        <v>3</v>
      </c>
      <c r="R10" s="22" t="s">
        <v>21</v>
      </c>
      <c r="S10" s="50"/>
      <c r="T10" s="22">
        <f t="shared" si="3"/>
        <v>408.235</v>
      </c>
      <c r="U10" s="49">
        <v>4</v>
      </c>
      <c r="V10" s="24" t="str">
        <f>A10</f>
        <v>Abel</v>
      </c>
      <c r="W10" s="24" t="str">
        <f>B10</f>
        <v>Nicole</v>
      </c>
      <c r="X10" s="42" t="str">
        <f>C10</f>
        <v>SAV Süd Tempelhof</v>
      </c>
      <c r="Y10" s="26" t="str">
        <f>D10</f>
        <v>LD</v>
      </c>
      <c r="Z10" s="19"/>
      <c r="AA10" s="19"/>
      <c r="AB10" s="46"/>
      <c r="AC10" s="56"/>
      <c r="AD10" s="19"/>
      <c r="AE10" s="22"/>
      <c r="AF10" s="56"/>
      <c r="AG10" s="22"/>
      <c r="AH10" s="56"/>
      <c r="AI10" s="21">
        <v>65</v>
      </c>
      <c r="AJ10" s="49">
        <v>5</v>
      </c>
      <c r="AK10" s="19">
        <v>70.84</v>
      </c>
      <c r="AL10" s="22">
        <f>AK10*1.5</f>
        <v>106.26</v>
      </c>
      <c r="AM10" s="50">
        <v>4</v>
      </c>
      <c r="AN10" s="22">
        <f>SUM(AI10,AL10)</f>
        <v>171.26</v>
      </c>
      <c r="AO10" s="22">
        <f>T10+AN10</f>
        <v>579.495</v>
      </c>
      <c r="AP10" s="56">
        <v>2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2" t="s">
        <v>81</v>
      </c>
      <c r="B11" s="52" t="s">
        <v>80</v>
      </c>
      <c r="C11" s="55" t="s">
        <v>38</v>
      </c>
      <c r="D11" s="53" t="s">
        <v>95</v>
      </c>
      <c r="E11" s="18">
        <v>95</v>
      </c>
      <c r="F11" s="37">
        <v>3</v>
      </c>
      <c r="G11" s="19">
        <v>33.4</v>
      </c>
      <c r="H11" s="20">
        <v>30.44</v>
      </c>
      <c r="I11" s="19">
        <f t="shared" si="1"/>
        <v>63.84</v>
      </c>
      <c r="J11" s="49">
        <v>6</v>
      </c>
      <c r="K11" s="21">
        <v>88</v>
      </c>
      <c r="L11" s="37">
        <v>4</v>
      </c>
      <c r="M11" s="21">
        <v>70</v>
      </c>
      <c r="N11" s="37">
        <v>4</v>
      </c>
      <c r="O11" s="19">
        <v>54.48</v>
      </c>
      <c r="P11" s="22">
        <f t="shared" si="2"/>
        <v>81.72</v>
      </c>
      <c r="Q11" s="71">
        <v>4</v>
      </c>
      <c r="R11" s="22" t="s">
        <v>21</v>
      </c>
      <c r="S11" s="50"/>
      <c r="T11" s="22">
        <f t="shared" si="3"/>
        <v>398.56000000000006</v>
      </c>
      <c r="U11" s="49">
        <v>5</v>
      </c>
      <c r="V11" s="24" t="s">
        <v>21</v>
      </c>
      <c r="W11" s="24" t="s">
        <v>21</v>
      </c>
      <c r="X11" s="42" t="s">
        <v>21</v>
      </c>
      <c r="Y11" s="26" t="s">
        <v>21</v>
      </c>
      <c r="Z11" s="19"/>
      <c r="AA11" s="19"/>
      <c r="AB11" s="46"/>
      <c r="AC11" s="49"/>
      <c r="AD11" s="19"/>
      <c r="AE11" s="22"/>
      <c r="AF11" s="49"/>
      <c r="AG11" s="22"/>
      <c r="AH11" s="56"/>
      <c r="AI11" s="21"/>
      <c r="AJ11" s="49"/>
      <c r="AK11" s="19"/>
      <c r="AL11" s="22"/>
      <c r="AM11" s="50"/>
      <c r="AN11" s="22"/>
      <c r="AO11" s="22" t="s">
        <v>21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55" t="s">
        <v>63</v>
      </c>
      <c r="B12" s="55" t="s">
        <v>64</v>
      </c>
      <c r="C12" s="55" t="s">
        <v>35</v>
      </c>
      <c r="D12" s="53" t="s">
        <v>61</v>
      </c>
      <c r="E12" s="18">
        <v>80</v>
      </c>
      <c r="F12" s="37">
        <v>5</v>
      </c>
      <c r="G12" s="19">
        <v>40.17</v>
      </c>
      <c r="H12" s="20">
        <v>39.89</v>
      </c>
      <c r="I12" s="19">
        <f t="shared" si="1"/>
        <v>80.06</v>
      </c>
      <c r="J12" s="49">
        <v>4</v>
      </c>
      <c r="K12" s="21">
        <v>86</v>
      </c>
      <c r="L12" s="37">
        <v>5</v>
      </c>
      <c r="M12" s="21">
        <v>80</v>
      </c>
      <c r="N12" s="37">
        <v>3</v>
      </c>
      <c r="O12" s="19">
        <v>0</v>
      </c>
      <c r="P12" s="22">
        <f t="shared" si="2"/>
        <v>0</v>
      </c>
      <c r="Q12" s="49"/>
      <c r="R12" s="22" t="s">
        <v>21</v>
      </c>
      <c r="S12" s="50"/>
      <c r="T12" s="22">
        <f t="shared" si="3"/>
        <v>326.06</v>
      </c>
      <c r="U12" s="49">
        <v>6</v>
      </c>
      <c r="V12" s="24" t="str">
        <f>A12</f>
        <v>Schuffenhauer</v>
      </c>
      <c r="W12" s="24" t="str">
        <f>B12</f>
        <v>Katharina</v>
      </c>
      <c r="X12" s="42" t="str">
        <f>C12</f>
        <v>SC Borussia 1920 Friedr.</v>
      </c>
      <c r="Y12" s="26" t="str">
        <f>D12</f>
        <v>LD</v>
      </c>
      <c r="Z12" s="19"/>
      <c r="AA12" s="19"/>
      <c r="AB12" s="46"/>
      <c r="AC12" s="49"/>
      <c r="AD12" s="19"/>
      <c r="AE12" s="22"/>
      <c r="AF12" s="49"/>
      <c r="AG12" s="22"/>
      <c r="AH12" s="56"/>
      <c r="AI12" s="21">
        <v>80</v>
      </c>
      <c r="AJ12" s="49">
        <v>1</v>
      </c>
      <c r="AK12" s="19">
        <v>73.17</v>
      </c>
      <c r="AL12" s="22">
        <f>AK12*1.5</f>
        <v>109.755</v>
      </c>
      <c r="AM12" s="50">
        <v>3</v>
      </c>
      <c r="AN12" s="22">
        <f>SUM(AI12,AL12)</f>
        <v>189.755</v>
      </c>
      <c r="AO12" s="22">
        <f>T12+AN12</f>
        <v>515.815</v>
      </c>
      <c r="AP12" s="56">
        <v>3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55" t="s">
        <v>68</v>
      </c>
      <c r="B13" s="55" t="s">
        <v>66</v>
      </c>
      <c r="C13" s="55" t="s">
        <v>32</v>
      </c>
      <c r="D13" s="53" t="s">
        <v>61</v>
      </c>
      <c r="E13" s="18">
        <v>25</v>
      </c>
      <c r="F13" s="37">
        <v>7</v>
      </c>
      <c r="G13" s="19">
        <v>28.53</v>
      </c>
      <c r="H13" s="20">
        <v>23.58</v>
      </c>
      <c r="I13" s="19">
        <f t="shared" si="1"/>
        <v>52.11</v>
      </c>
      <c r="J13" s="49">
        <v>8</v>
      </c>
      <c r="K13" s="21">
        <v>82</v>
      </c>
      <c r="L13" s="37">
        <v>6</v>
      </c>
      <c r="M13" s="21">
        <v>45</v>
      </c>
      <c r="N13" s="37">
        <v>6</v>
      </c>
      <c r="O13" s="19">
        <v>44.81</v>
      </c>
      <c r="P13" s="22">
        <f t="shared" si="2"/>
        <v>67.215</v>
      </c>
      <c r="Q13" s="49">
        <v>6</v>
      </c>
      <c r="R13" s="22" t="s">
        <v>21</v>
      </c>
      <c r="S13" s="50"/>
      <c r="T13" s="22">
        <f t="shared" si="3"/>
        <v>271.32500000000005</v>
      </c>
      <c r="U13" s="49">
        <v>7</v>
      </c>
      <c r="V13" s="24" t="s">
        <v>21</v>
      </c>
      <c r="W13" s="24" t="s">
        <v>21</v>
      </c>
      <c r="X13" s="42" t="s">
        <v>21</v>
      </c>
      <c r="Y13" s="26" t="s">
        <v>21</v>
      </c>
      <c r="Z13" s="19"/>
      <c r="AA13" s="19"/>
      <c r="AB13" s="46"/>
      <c r="AC13" s="49"/>
      <c r="AD13" s="19"/>
      <c r="AE13" s="22"/>
      <c r="AF13" s="49"/>
      <c r="AG13" s="22"/>
      <c r="AH13" s="49"/>
      <c r="AI13" s="21"/>
      <c r="AJ13" s="49"/>
      <c r="AK13" s="19"/>
      <c r="AL13" s="22" t="s">
        <v>21</v>
      </c>
      <c r="AM13" s="50"/>
      <c r="AN13" s="22" t="s">
        <v>21</v>
      </c>
      <c r="AO13" s="22" t="s">
        <v>21</v>
      </c>
      <c r="AP13" s="49" t="s">
        <v>21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42" s="13" customFormat="1" ht="13.5" customHeight="1">
      <c r="A14" s="8" t="s">
        <v>69</v>
      </c>
      <c r="B14" s="8" t="s">
        <v>66</v>
      </c>
      <c r="C14" s="55" t="s">
        <v>32</v>
      </c>
      <c r="D14" s="53" t="s">
        <v>61</v>
      </c>
      <c r="E14" s="18">
        <v>15</v>
      </c>
      <c r="F14" s="37">
        <v>8</v>
      </c>
      <c r="G14" s="19">
        <v>33.4</v>
      </c>
      <c r="H14" s="20">
        <v>30.28</v>
      </c>
      <c r="I14" s="19">
        <f t="shared" si="1"/>
        <v>63.68</v>
      </c>
      <c r="J14" s="49">
        <v>7</v>
      </c>
      <c r="K14" s="21">
        <v>72</v>
      </c>
      <c r="L14" s="37">
        <v>7</v>
      </c>
      <c r="M14" s="21">
        <v>40</v>
      </c>
      <c r="N14" s="37">
        <v>7</v>
      </c>
      <c r="O14" s="19">
        <v>47.41</v>
      </c>
      <c r="P14" s="22">
        <f t="shared" si="2"/>
        <v>71.115</v>
      </c>
      <c r="Q14" s="49">
        <v>5</v>
      </c>
      <c r="R14" s="22" t="s">
        <v>21</v>
      </c>
      <c r="S14" s="50"/>
      <c r="T14" s="22">
        <f t="shared" si="3"/>
        <v>261.795</v>
      </c>
      <c r="U14" s="49">
        <v>8</v>
      </c>
      <c r="V14" s="8" t="s">
        <v>21</v>
      </c>
      <c r="W14" s="8" t="s">
        <v>21</v>
      </c>
      <c r="X14" s="55" t="s">
        <v>21</v>
      </c>
      <c r="Y14" s="53" t="s">
        <v>21</v>
      </c>
      <c r="Z14" s="8"/>
      <c r="AA14" s="8"/>
      <c r="AB14" s="46"/>
      <c r="AC14" s="8"/>
      <c r="AD14" s="8"/>
      <c r="AE14" s="22"/>
      <c r="AF14" s="8"/>
      <c r="AG14" s="22"/>
      <c r="AH14" s="8"/>
      <c r="AI14" s="8"/>
      <c r="AJ14" s="50"/>
      <c r="AK14" s="8"/>
      <c r="AL14" s="8"/>
      <c r="AM14" s="8"/>
      <c r="AN14" s="22" t="s">
        <v>21</v>
      </c>
      <c r="AO14" s="22" t="s">
        <v>21</v>
      </c>
      <c r="AP14" s="8"/>
    </row>
    <row r="15" spans="6:154" s="8" customFormat="1" ht="13.5" customHeight="1">
      <c r="F15" s="37"/>
      <c r="G15" s="19"/>
      <c r="H15" s="20"/>
      <c r="I15" s="19" t="s">
        <v>21</v>
      </c>
      <c r="J15" s="49"/>
      <c r="K15" s="21"/>
      <c r="L15" s="37"/>
      <c r="M15" s="21"/>
      <c r="N15" s="37"/>
      <c r="O15" s="19"/>
      <c r="P15" s="22" t="s">
        <v>21</v>
      </c>
      <c r="Q15" s="49"/>
      <c r="R15" s="22" t="s">
        <v>21</v>
      </c>
      <c r="S15" s="50"/>
      <c r="T15" s="22" t="s">
        <v>21</v>
      </c>
      <c r="U15" s="49"/>
      <c r="V15" s="24" t="s">
        <v>21</v>
      </c>
      <c r="W15" s="24" t="s">
        <v>21</v>
      </c>
      <c r="X15" s="42" t="s">
        <v>21</v>
      </c>
      <c r="Y15" s="26" t="s">
        <v>21</v>
      </c>
      <c r="Z15" s="19"/>
      <c r="AA15" s="19"/>
      <c r="AB15" s="46"/>
      <c r="AC15" s="49"/>
      <c r="AD15" s="19"/>
      <c r="AE15" s="22"/>
      <c r="AF15" s="49"/>
      <c r="AG15" s="22"/>
      <c r="AH15" s="49"/>
      <c r="AI15" s="21"/>
      <c r="AJ15" s="49"/>
      <c r="AK15" s="19"/>
      <c r="AL15" s="22" t="s">
        <v>21</v>
      </c>
      <c r="AM15" s="50"/>
      <c r="AN15" s="22" t="s">
        <v>21</v>
      </c>
      <c r="AO15" s="22" t="s">
        <v>21</v>
      </c>
      <c r="AP15" s="4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5:154" s="8" customFormat="1" ht="13.5" customHeight="1">
      <c r="E16" s="18"/>
      <c r="F16" s="37"/>
      <c r="G16" s="73"/>
      <c r="H16" s="20"/>
      <c r="I16" s="19" t="s">
        <v>21</v>
      </c>
      <c r="J16" s="49"/>
      <c r="K16" s="21"/>
      <c r="L16" s="37"/>
      <c r="M16" s="21"/>
      <c r="N16" s="37"/>
      <c r="O16" s="19"/>
      <c r="P16" s="22" t="s">
        <v>21</v>
      </c>
      <c r="Q16" s="49"/>
      <c r="R16" s="22"/>
      <c r="S16" s="50"/>
      <c r="T16" s="22" t="s">
        <v>21</v>
      </c>
      <c r="U16" s="49"/>
      <c r="V16" s="65" t="s">
        <v>52</v>
      </c>
      <c r="W16" s="65" t="s">
        <v>134</v>
      </c>
      <c r="X16" s="66" t="s">
        <v>44</v>
      </c>
      <c r="Y16" s="67"/>
      <c r="Z16" s="60"/>
      <c r="AA16" s="60"/>
      <c r="AB16" s="68"/>
      <c r="AC16" s="62"/>
      <c r="AD16" s="60"/>
      <c r="AE16" s="64"/>
      <c r="AF16" s="62"/>
      <c r="AG16" s="64" t="s">
        <v>21</v>
      </c>
      <c r="AH16" s="62"/>
      <c r="AI16" s="63">
        <v>70</v>
      </c>
      <c r="AJ16" s="62">
        <v>3</v>
      </c>
      <c r="AK16" s="60">
        <v>80.42</v>
      </c>
      <c r="AL16" s="60">
        <f>AK16*1.5</f>
        <v>120.63</v>
      </c>
      <c r="AM16" s="60">
        <v>1</v>
      </c>
      <c r="AN16" s="60">
        <f>SUM(AI16,AL16)</f>
        <v>190.63</v>
      </c>
      <c r="AO16" s="22" t="s">
        <v>21</v>
      </c>
      <c r="AP16" s="49" t="s">
        <v>21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2"/>
      <c r="B17" s="52"/>
      <c r="C17" s="52"/>
      <c r="D17" s="53"/>
      <c r="E17" s="18"/>
      <c r="F17" s="37"/>
      <c r="G17" s="19"/>
      <c r="H17" s="20"/>
      <c r="I17" s="19" t="s">
        <v>21</v>
      </c>
      <c r="J17" s="49"/>
      <c r="L17" s="49"/>
      <c r="M17" s="21"/>
      <c r="N17" s="37"/>
      <c r="O17" s="19"/>
      <c r="P17" s="22" t="s">
        <v>21</v>
      </c>
      <c r="Q17" s="56"/>
      <c r="R17" s="22" t="s">
        <v>21</v>
      </c>
      <c r="S17" s="50"/>
      <c r="T17" s="22" t="s">
        <v>21</v>
      </c>
      <c r="U17" s="56"/>
      <c r="V17" s="65" t="s">
        <v>135</v>
      </c>
      <c r="W17" s="65" t="s">
        <v>55</v>
      </c>
      <c r="X17" s="66" t="s">
        <v>35</v>
      </c>
      <c r="Y17" s="67"/>
      <c r="Z17" s="60"/>
      <c r="AA17" s="60"/>
      <c r="AB17" s="68"/>
      <c r="AC17" s="72"/>
      <c r="AD17" s="60"/>
      <c r="AE17" s="64"/>
      <c r="AF17" s="62"/>
      <c r="AG17" s="64" t="s">
        <v>21</v>
      </c>
      <c r="AH17" s="72"/>
      <c r="AI17" s="63">
        <v>65</v>
      </c>
      <c r="AJ17" s="62">
        <v>4</v>
      </c>
      <c r="AK17" s="60">
        <v>41.91</v>
      </c>
      <c r="AL17" s="60">
        <f>AK17*1.5</f>
        <v>62.864999999999995</v>
      </c>
      <c r="AM17" s="60">
        <v>6</v>
      </c>
      <c r="AN17" s="60">
        <f>SUM(AI17,AL17)</f>
        <v>127.865</v>
      </c>
      <c r="AO17" s="22" t="s">
        <v>21</v>
      </c>
      <c r="AP17" s="49" t="s">
        <v>21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5"/>
      <c r="B18" s="55"/>
      <c r="C18" s="55"/>
      <c r="D18" s="53"/>
      <c r="E18" s="18"/>
      <c r="F18" s="57"/>
      <c r="H18" s="20"/>
      <c r="I18" s="19" t="s">
        <v>21</v>
      </c>
      <c r="J18" s="56"/>
      <c r="L18" s="56"/>
      <c r="M18" s="21"/>
      <c r="N18" s="57"/>
      <c r="O18" s="19"/>
      <c r="P18" s="22" t="s">
        <v>21</v>
      </c>
      <c r="Q18" s="49" t="s">
        <v>21</v>
      </c>
      <c r="R18" s="22" t="s">
        <v>21</v>
      </c>
      <c r="S18" s="50"/>
      <c r="T18" s="22" t="s">
        <v>21</v>
      </c>
      <c r="U18" s="56"/>
      <c r="V18" s="24"/>
      <c r="W18" s="24"/>
      <c r="X18" s="42"/>
      <c r="Y18" s="26"/>
      <c r="Z18" s="19"/>
      <c r="AA18" s="20"/>
      <c r="AB18" s="46"/>
      <c r="AC18" s="49"/>
      <c r="AD18" s="19"/>
      <c r="AE18" s="22"/>
      <c r="AF18" s="49"/>
      <c r="AG18" s="22"/>
      <c r="AH18" s="49"/>
      <c r="AI18" s="21"/>
      <c r="AJ18" s="49"/>
      <c r="AK18" s="19"/>
      <c r="AL18" s="22"/>
      <c r="AM18" s="50"/>
      <c r="AN18" s="22"/>
      <c r="AO18" s="22"/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100" customFormat="1" ht="13.5" customHeight="1">
      <c r="A19" s="115" t="s">
        <v>122</v>
      </c>
      <c r="B19" s="116"/>
      <c r="C19" s="116"/>
      <c r="D19" s="116"/>
      <c r="E19" s="116"/>
      <c r="F19" s="116"/>
      <c r="G19" s="116"/>
      <c r="H19" s="116"/>
      <c r="I19" s="117"/>
      <c r="J19" s="99"/>
      <c r="L19" s="99"/>
      <c r="M19" s="101"/>
      <c r="N19" s="102"/>
      <c r="O19" s="103"/>
      <c r="P19" s="104" t="s">
        <v>21</v>
      </c>
      <c r="Q19" s="99"/>
      <c r="R19" s="104" t="s">
        <v>21</v>
      </c>
      <c r="S19" s="99"/>
      <c r="T19" s="104" t="s">
        <v>21</v>
      </c>
      <c r="U19" s="99"/>
      <c r="V19" s="105"/>
      <c r="W19" s="105"/>
      <c r="X19" s="106"/>
      <c r="Y19" s="107"/>
      <c r="Z19" s="103"/>
      <c r="AA19" s="103"/>
      <c r="AB19" s="103"/>
      <c r="AC19" s="99"/>
      <c r="AD19" s="103"/>
      <c r="AE19" s="104"/>
      <c r="AF19" s="99"/>
      <c r="AG19" s="104"/>
      <c r="AH19" s="99"/>
      <c r="AI19" s="101"/>
      <c r="AJ19" s="99"/>
      <c r="AK19" s="103"/>
      <c r="AL19" s="104"/>
      <c r="AM19" s="99"/>
      <c r="AN19" s="104"/>
      <c r="AO19" s="104"/>
      <c r="AP19" s="99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</row>
    <row r="20" spans="1:154" s="8" customFormat="1" ht="13.5" customHeight="1">
      <c r="A20" s="110" t="s">
        <v>76</v>
      </c>
      <c r="B20" s="110" t="s">
        <v>77</v>
      </c>
      <c r="C20" s="110" t="s">
        <v>88</v>
      </c>
      <c r="D20" s="80" t="s">
        <v>78</v>
      </c>
      <c r="E20" s="18"/>
      <c r="F20" s="18"/>
      <c r="G20" s="19"/>
      <c r="H20" s="20"/>
      <c r="I20" s="19">
        <f>SUM(G20,H20)</f>
        <v>0</v>
      </c>
      <c r="J20" s="17"/>
      <c r="K20" s="21">
        <v>78</v>
      </c>
      <c r="L20" s="83">
        <v>1</v>
      </c>
      <c r="M20" s="21">
        <v>75</v>
      </c>
      <c r="N20" s="131">
        <v>1</v>
      </c>
      <c r="O20" s="19">
        <v>57.97</v>
      </c>
      <c r="P20" s="22">
        <f>O20*1.5</f>
        <v>86.955</v>
      </c>
      <c r="Q20" s="83">
        <v>1</v>
      </c>
      <c r="R20" s="22">
        <f>K20+M20+P20</f>
        <v>239.95499999999998</v>
      </c>
      <c r="S20" s="96">
        <v>1</v>
      </c>
      <c r="T20" s="22" t="s">
        <v>21</v>
      </c>
      <c r="U20" s="17"/>
      <c r="V20" s="24"/>
      <c r="W20" s="24"/>
      <c r="X20" s="42"/>
      <c r="Y20" s="26"/>
      <c r="Z20" s="19"/>
      <c r="AA20" s="19"/>
      <c r="AB20" s="46"/>
      <c r="AC20" s="17"/>
      <c r="AD20" s="19"/>
      <c r="AE20" s="22"/>
      <c r="AF20" s="17"/>
      <c r="AG20" s="22"/>
      <c r="AH20" s="83"/>
      <c r="AI20" s="21"/>
      <c r="AJ20" s="17"/>
      <c r="AK20" s="19"/>
      <c r="AL20" s="22"/>
      <c r="AN20" s="22"/>
      <c r="AO20" s="22"/>
      <c r="AP20" s="1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52" t="s">
        <v>91</v>
      </c>
      <c r="B21" s="52" t="s">
        <v>92</v>
      </c>
      <c r="C21" s="52" t="s">
        <v>88</v>
      </c>
      <c r="D21" s="53" t="s">
        <v>78</v>
      </c>
      <c r="E21" s="18"/>
      <c r="F21" s="37"/>
      <c r="G21" s="19"/>
      <c r="H21" s="20"/>
      <c r="I21" s="19">
        <f>SUM(G21,H21)</f>
        <v>0</v>
      </c>
      <c r="J21" s="49"/>
      <c r="K21" s="8">
        <v>34</v>
      </c>
      <c r="L21" s="49">
        <v>2</v>
      </c>
      <c r="M21" s="21">
        <v>20</v>
      </c>
      <c r="N21" s="37">
        <v>4</v>
      </c>
      <c r="O21" s="19">
        <v>47.14</v>
      </c>
      <c r="P21" s="22">
        <f>O21*1.5</f>
        <v>70.71000000000001</v>
      </c>
      <c r="Q21" s="49">
        <v>2</v>
      </c>
      <c r="R21" s="22">
        <f>K21+M21+P21</f>
        <v>124.71000000000001</v>
      </c>
      <c r="S21" s="50">
        <v>2</v>
      </c>
      <c r="T21" s="22" t="s">
        <v>21</v>
      </c>
      <c r="U21" s="56"/>
      <c r="V21" s="24"/>
      <c r="W21" s="24"/>
      <c r="X21" s="42"/>
      <c r="Y21" s="26"/>
      <c r="Z21" s="19"/>
      <c r="AA21" s="19"/>
      <c r="AB21" s="46"/>
      <c r="AC21" s="56"/>
      <c r="AD21" s="19"/>
      <c r="AE21" s="22"/>
      <c r="AF21" s="49"/>
      <c r="AG21" s="22"/>
      <c r="AH21" s="56"/>
      <c r="AI21" s="21"/>
      <c r="AJ21" s="49"/>
      <c r="AK21" s="19"/>
      <c r="AL21" s="22"/>
      <c r="AM21" s="50"/>
      <c r="AN21" s="22"/>
      <c r="AO21" s="22"/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2" t="s">
        <v>90</v>
      </c>
      <c r="B22" s="52" t="s">
        <v>77</v>
      </c>
      <c r="C22" s="52" t="s">
        <v>88</v>
      </c>
      <c r="D22" s="53" t="s">
        <v>78</v>
      </c>
      <c r="E22" s="18"/>
      <c r="F22" s="37"/>
      <c r="G22" s="19"/>
      <c r="H22" s="20"/>
      <c r="I22" s="19">
        <f>SUM(G22,H22)</f>
        <v>0</v>
      </c>
      <c r="J22" s="49"/>
      <c r="K22" s="21">
        <v>30</v>
      </c>
      <c r="L22" s="37">
        <v>3</v>
      </c>
      <c r="M22" s="21">
        <v>20</v>
      </c>
      <c r="N22" s="37">
        <v>3</v>
      </c>
      <c r="O22" s="19">
        <v>44.22</v>
      </c>
      <c r="P22" s="22">
        <f>O22*1.5</f>
        <v>66.33</v>
      </c>
      <c r="Q22" s="49">
        <v>3</v>
      </c>
      <c r="R22" s="22">
        <f>K22+M22+P22</f>
        <v>116.33</v>
      </c>
      <c r="S22" s="50">
        <v>3</v>
      </c>
      <c r="T22" s="22" t="s">
        <v>21</v>
      </c>
      <c r="U22" s="49"/>
      <c r="V22" s="24"/>
      <c r="W22" s="24"/>
      <c r="X22" s="42"/>
      <c r="Y22" s="26"/>
      <c r="Z22" s="19"/>
      <c r="AA22" s="19"/>
      <c r="AB22" s="46"/>
      <c r="AC22" s="49"/>
      <c r="AD22" s="19"/>
      <c r="AE22" s="22"/>
      <c r="AF22" s="49"/>
      <c r="AG22" s="22"/>
      <c r="AH22" s="49"/>
      <c r="AI22" s="21"/>
      <c r="AJ22" s="49"/>
      <c r="AK22" s="19"/>
      <c r="AL22" s="22"/>
      <c r="AM22" s="50"/>
      <c r="AN22" s="22"/>
      <c r="AO22" s="22"/>
      <c r="AP22" s="4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2" t="s">
        <v>93</v>
      </c>
      <c r="B23" s="52" t="s">
        <v>94</v>
      </c>
      <c r="C23" s="52" t="s">
        <v>88</v>
      </c>
      <c r="D23" s="53" t="s">
        <v>78</v>
      </c>
      <c r="E23" s="18"/>
      <c r="F23" s="37"/>
      <c r="G23" s="19"/>
      <c r="H23" s="20"/>
      <c r="I23" s="19">
        <f>SUM(G23,H23)</f>
        <v>0</v>
      </c>
      <c r="J23" s="49"/>
      <c r="K23" s="21">
        <v>28</v>
      </c>
      <c r="L23" s="37">
        <v>4</v>
      </c>
      <c r="M23" s="21">
        <v>20</v>
      </c>
      <c r="N23" s="37">
        <v>2</v>
      </c>
      <c r="O23" s="19">
        <v>43.3</v>
      </c>
      <c r="P23" s="22">
        <f>O23*1.5</f>
        <v>64.94999999999999</v>
      </c>
      <c r="Q23" s="49">
        <v>4</v>
      </c>
      <c r="R23" s="22">
        <f>K23+M23+P23</f>
        <v>112.94999999999999</v>
      </c>
      <c r="S23" s="50">
        <v>4</v>
      </c>
      <c r="T23" s="22" t="s">
        <v>21</v>
      </c>
      <c r="U23" s="49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56"/>
      <c r="AI23" s="21"/>
      <c r="AJ23" s="49"/>
      <c r="AK23" s="19"/>
      <c r="AL23" s="22"/>
      <c r="AM23" s="50"/>
      <c r="AN23" s="22"/>
      <c r="AO23" s="22"/>
      <c r="AP23" s="49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5:154" s="8" customFormat="1" ht="13.5" customHeight="1">
      <c r="E24" s="18"/>
      <c r="F24" s="37"/>
      <c r="G24" s="19"/>
      <c r="H24" s="20"/>
      <c r="I24" s="19" t="s">
        <v>21</v>
      </c>
      <c r="J24" s="49"/>
      <c r="K24" s="21"/>
      <c r="L24" s="37"/>
      <c r="M24" s="21"/>
      <c r="N24" s="37"/>
      <c r="O24" s="19"/>
      <c r="P24" s="22" t="s">
        <v>21</v>
      </c>
      <c r="Q24" s="49" t="s">
        <v>21</v>
      </c>
      <c r="R24" s="22" t="s">
        <v>21</v>
      </c>
      <c r="S24" s="50"/>
      <c r="T24" s="22" t="s">
        <v>21</v>
      </c>
      <c r="U24" s="49"/>
      <c r="V24" s="24"/>
      <c r="W24" s="24"/>
      <c r="X24" s="42"/>
      <c r="Y24" s="26"/>
      <c r="Z24" s="19"/>
      <c r="AA24" s="19"/>
      <c r="AB24" s="46"/>
      <c r="AC24" s="49"/>
      <c r="AD24" s="19"/>
      <c r="AE24" s="22"/>
      <c r="AF24" s="49"/>
      <c r="AG24" s="22"/>
      <c r="AH24" s="49"/>
      <c r="AI24" s="21"/>
      <c r="AJ24" s="49"/>
      <c r="AK24" s="19"/>
      <c r="AL24" s="22"/>
      <c r="AM24" s="50"/>
      <c r="AN24" s="22"/>
      <c r="AO24" s="22"/>
      <c r="AP24" s="49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76"/>
      <c r="B25" s="76"/>
      <c r="C25" s="76"/>
      <c r="D25" s="80"/>
      <c r="E25" s="18"/>
      <c r="F25" s="18"/>
      <c r="G25" s="19"/>
      <c r="H25" s="20"/>
      <c r="I25" s="19" t="s">
        <v>21</v>
      </c>
      <c r="J25" s="17"/>
      <c r="K25" s="21"/>
      <c r="L25" s="18"/>
      <c r="M25" s="21"/>
      <c r="N25" s="18"/>
      <c r="O25" s="19"/>
      <c r="P25" s="22" t="s">
        <v>21</v>
      </c>
      <c r="Q25" s="17"/>
      <c r="R25" s="22" t="s">
        <v>21</v>
      </c>
      <c r="T25" s="22" t="s">
        <v>21</v>
      </c>
      <c r="U25" s="17"/>
      <c r="V25" s="24"/>
      <c r="W25" s="24"/>
      <c r="X25" s="42"/>
      <c r="Y25" s="26"/>
      <c r="Z25" s="19"/>
      <c r="AA25" s="19"/>
      <c r="AB25" s="46"/>
      <c r="AC25" s="17"/>
      <c r="AD25" s="19"/>
      <c r="AE25" s="22"/>
      <c r="AF25" s="17"/>
      <c r="AG25" s="22"/>
      <c r="AH25" s="17"/>
      <c r="AI25" s="21"/>
      <c r="AJ25" s="49"/>
      <c r="AK25" s="19"/>
      <c r="AL25" s="22"/>
      <c r="AN25" s="22"/>
      <c r="AO25" s="22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76"/>
      <c r="B26" s="76"/>
      <c r="C26" s="76"/>
      <c r="D26" s="77"/>
      <c r="E26" s="18"/>
      <c r="F26" s="18"/>
      <c r="G26" s="19"/>
      <c r="H26" s="20"/>
      <c r="I26" s="19" t="s">
        <v>21</v>
      </c>
      <c r="J26" s="17"/>
      <c r="K26" s="21"/>
      <c r="L26" s="18"/>
      <c r="M26" s="21"/>
      <c r="N26" s="18"/>
      <c r="O26" s="19"/>
      <c r="P26" s="22" t="s">
        <v>21</v>
      </c>
      <c r="Q26" s="17"/>
      <c r="R26" s="22"/>
      <c r="T26" s="22" t="s">
        <v>21</v>
      </c>
      <c r="U26" s="17"/>
      <c r="V26" s="24"/>
      <c r="W26" s="24"/>
      <c r="X26" s="42"/>
      <c r="Y26" s="26"/>
      <c r="Z26" s="19"/>
      <c r="AA26" s="19"/>
      <c r="AB26" s="46"/>
      <c r="AC26" s="17"/>
      <c r="AD26" s="19"/>
      <c r="AE26" s="22"/>
      <c r="AF26" s="17"/>
      <c r="AG26" s="22"/>
      <c r="AH26" s="17"/>
      <c r="AI26" s="21"/>
      <c r="AJ26" s="49"/>
      <c r="AK26" s="19"/>
      <c r="AL26" s="22"/>
      <c r="AN26" s="22"/>
      <c r="AO26" s="22"/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55"/>
      <c r="B27" s="55"/>
      <c r="C27" s="55"/>
      <c r="D27" s="53"/>
      <c r="E27" s="18"/>
      <c r="F27" s="37"/>
      <c r="H27" s="20"/>
      <c r="I27" s="19" t="s">
        <v>21</v>
      </c>
      <c r="J27" s="49"/>
      <c r="K27" s="21"/>
      <c r="L27" s="37"/>
      <c r="M27" s="21"/>
      <c r="N27" s="37"/>
      <c r="O27" s="19"/>
      <c r="P27" s="22" t="s">
        <v>21</v>
      </c>
      <c r="Q27" s="49"/>
      <c r="R27" s="22"/>
      <c r="S27" s="50"/>
      <c r="T27" s="22" t="s">
        <v>21</v>
      </c>
      <c r="U27" s="49"/>
      <c r="V27" s="24"/>
      <c r="W27" s="24"/>
      <c r="X27" s="42"/>
      <c r="Y27" s="26"/>
      <c r="Z27" s="19"/>
      <c r="AA27" s="20"/>
      <c r="AB27" s="46"/>
      <c r="AC27" s="49"/>
      <c r="AD27" s="19"/>
      <c r="AE27" s="22"/>
      <c r="AF27" s="49"/>
      <c r="AG27" s="22"/>
      <c r="AH27" s="49"/>
      <c r="AI27" s="21"/>
      <c r="AJ27" s="49"/>
      <c r="AK27" s="19"/>
      <c r="AL27" s="22"/>
      <c r="AM27" s="50"/>
      <c r="AN27" s="22"/>
      <c r="AO27" s="22"/>
      <c r="AP27" s="49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42" s="13" customFormat="1" ht="13.5" customHeight="1">
      <c r="A28" s="55"/>
      <c r="B28" s="55"/>
      <c r="C28" s="55"/>
      <c r="D28" s="53"/>
      <c r="E28" s="18"/>
      <c r="F28" s="37"/>
      <c r="G28" s="19"/>
      <c r="H28" s="20"/>
      <c r="I28" s="19" t="s">
        <v>21</v>
      </c>
      <c r="J28" s="49"/>
      <c r="K28" s="21"/>
      <c r="L28" s="37"/>
      <c r="M28" s="21"/>
      <c r="N28" s="37"/>
      <c r="O28" s="19"/>
      <c r="P28" s="22" t="s">
        <v>21</v>
      </c>
      <c r="Q28" s="49"/>
      <c r="R28" s="22"/>
      <c r="S28" s="50"/>
      <c r="T28" s="22" t="s">
        <v>21</v>
      </c>
      <c r="U28" s="49"/>
      <c r="V28" s="24"/>
      <c r="W28" s="24"/>
      <c r="X28" s="42"/>
      <c r="Y28" s="26"/>
      <c r="Z28" s="19"/>
      <c r="AA28" s="19"/>
      <c r="AB28" s="46"/>
      <c r="AC28" s="49"/>
      <c r="AD28" s="19"/>
      <c r="AE28" s="22"/>
      <c r="AF28" s="49"/>
      <c r="AG28" s="22"/>
      <c r="AH28" s="49"/>
      <c r="AI28" s="21"/>
      <c r="AJ28" s="49"/>
      <c r="AK28" s="19"/>
      <c r="AL28" s="22"/>
      <c r="AM28" s="50"/>
      <c r="AN28" s="22"/>
      <c r="AO28" s="22"/>
      <c r="AP28" s="49"/>
    </row>
    <row r="29" spans="1:42" s="13" customFormat="1" ht="13.5" customHeight="1">
      <c r="A29" s="40"/>
      <c r="B29" s="40"/>
      <c r="C29" s="40"/>
      <c r="D29" s="17"/>
      <c r="E29" s="18"/>
      <c r="F29" s="37"/>
      <c r="G29" s="19"/>
      <c r="H29" s="20"/>
      <c r="I29" s="19" t="s">
        <v>21</v>
      </c>
      <c r="J29" s="49"/>
      <c r="K29" s="21"/>
      <c r="L29" s="37"/>
      <c r="M29" s="21"/>
      <c r="N29" s="37"/>
      <c r="O29" s="19"/>
      <c r="P29" s="22" t="s">
        <v>21</v>
      </c>
      <c r="Q29" s="49"/>
      <c r="R29" s="22"/>
      <c r="S29" s="50"/>
      <c r="T29" s="22" t="s">
        <v>21</v>
      </c>
      <c r="U29" s="49"/>
      <c r="V29" s="24"/>
      <c r="W29" s="24"/>
      <c r="X29" s="42"/>
      <c r="Y29" s="26"/>
      <c r="Z29" s="19"/>
      <c r="AA29" s="19"/>
      <c r="AB29" s="46"/>
      <c r="AC29" s="49"/>
      <c r="AD29" s="19"/>
      <c r="AE29" s="22"/>
      <c r="AF29" s="49"/>
      <c r="AG29" s="22"/>
      <c r="AH29" s="49"/>
      <c r="AI29" s="21"/>
      <c r="AJ29" s="49"/>
      <c r="AK29" s="19"/>
      <c r="AL29" s="22"/>
      <c r="AM29" s="50"/>
      <c r="AN29" s="22"/>
      <c r="AO29" s="22"/>
      <c r="AP29" s="49"/>
    </row>
  </sheetData>
  <mergeCells count="18">
    <mergeCell ref="A1:P1"/>
    <mergeCell ref="E3:F3"/>
    <mergeCell ref="G3:J3"/>
    <mergeCell ref="K3:L3"/>
    <mergeCell ref="M3:N3"/>
    <mergeCell ref="AO3:AP3"/>
    <mergeCell ref="Z3:AC3"/>
    <mergeCell ref="AD3:AF3"/>
    <mergeCell ref="O3:Q3"/>
    <mergeCell ref="V1:AI1"/>
    <mergeCell ref="AG3:AH3"/>
    <mergeCell ref="AI3:AJ3"/>
    <mergeCell ref="AK3:AM3"/>
    <mergeCell ref="A5:I5"/>
    <mergeCell ref="A19:I19"/>
    <mergeCell ref="V5:AE5"/>
    <mergeCell ref="R3:S3"/>
    <mergeCell ref="T3:U3"/>
  </mergeCells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2"/>
  <sheetViews>
    <sheetView tabSelected="1" workbookViewId="0" topLeftCell="A3">
      <selection activeCell="AP16" sqref="AP16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5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0"/>
      <c r="P1" s="11"/>
      <c r="Q1" s="14"/>
      <c r="R1" s="12" t="s">
        <v>21</v>
      </c>
      <c r="S1" s="51"/>
      <c r="U1" s="74"/>
      <c r="V1" s="130" t="str">
        <f>A1</f>
        <v>Ergebnisliste Berliner Meisterschaften im Castingsport vom 10. Mai - 11. Mai 2003 in Berlin, Sportanlage Scharnweberstraße</v>
      </c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4"/>
      <c r="AK1" s="10"/>
      <c r="AL1" s="11"/>
      <c r="AN1" s="11"/>
      <c r="AO1" s="12" t="s">
        <v>21</v>
      </c>
      <c r="AP1" s="58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74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21" t="s">
        <v>4</v>
      </c>
      <c r="F3" s="122"/>
      <c r="G3" s="118" t="s">
        <v>5</v>
      </c>
      <c r="H3" s="123"/>
      <c r="I3" s="123"/>
      <c r="J3" s="122"/>
      <c r="K3" s="121" t="s">
        <v>16</v>
      </c>
      <c r="L3" s="122"/>
      <c r="M3" s="121" t="s">
        <v>26</v>
      </c>
      <c r="N3" s="124"/>
      <c r="O3" s="118" t="s">
        <v>25</v>
      </c>
      <c r="P3" s="119"/>
      <c r="Q3" s="120"/>
      <c r="R3" s="125" t="s">
        <v>6</v>
      </c>
      <c r="S3" s="126"/>
      <c r="T3" s="128" t="s">
        <v>7</v>
      </c>
      <c r="U3" s="129"/>
      <c r="V3" s="24" t="s">
        <v>0</v>
      </c>
      <c r="W3" s="24" t="s">
        <v>1</v>
      </c>
      <c r="X3" s="42" t="s">
        <v>2</v>
      </c>
      <c r="Y3" s="31" t="s">
        <v>3</v>
      </c>
      <c r="Z3" s="118" t="s">
        <v>8</v>
      </c>
      <c r="AA3" s="119"/>
      <c r="AB3" s="119"/>
      <c r="AC3" s="120"/>
      <c r="AD3" s="118" t="s">
        <v>9</v>
      </c>
      <c r="AE3" s="119"/>
      <c r="AF3" s="120"/>
      <c r="AG3" s="125" t="s">
        <v>10</v>
      </c>
      <c r="AH3" s="126"/>
      <c r="AI3" s="121" t="s">
        <v>23</v>
      </c>
      <c r="AJ3" s="124"/>
      <c r="AK3" s="118" t="s">
        <v>11</v>
      </c>
      <c r="AL3" s="119"/>
      <c r="AM3" s="120"/>
      <c r="AN3" s="28" t="s">
        <v>12</v>
      </c>
      <c r="AO3" s="125" t="s">
        <v>22</v>
      </c>
      <c r="AP3" s="126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24" customFormat="1" ht="13.5" customHeight="1">
      <c r="A5" s="112" t="s">
        <v>125</v>
      </c>
      <c r="B5" s="113"/>
      <c r="C5" s="113"/>
      <c r="D5" s="113"/>
      <c r="E5" s="113"/>
      <c r="F5" s="113"/>
      <c r="G5" s="113"/>
      <c r="H5" s="113"/>
      <c r="I5" s="114"/>
      <c r="J5" s="48"/>
      <c r="K5" s="27"/>
      <c r="L5" s="38"/>
      <c r="M5" s="27"/>
      <c r="N5" s="38"/>
      <c r="O5" s="35"/>
      <c r="P5" s="33"/>
      <c r="Q5" s="48"/>
      <c r="R5" s="28"/>
      <c r="S5" s="39"/>
      <c r="U5" s="48"/>
      <c r="V5" s="112" t="s">
        <v>129</v>
      </c>
      <c r="W5" s="113"/>
      <c r="X5" s="113"/>
      <c r="Y5" s="113"/>
      <c r="Z5" s="113"/>
      <c r="AA5" s="113"/>
      <c r="AB5" s="114"/>
      <c r="AC5" s="48"/>
      <c r="AD5" s="35"/>
      <c r="AF5" s="48"/>
      <c r="AG5" s="28"/>
      <c r="AH5" s="48"/>
      <c r="AI5" s="27"/>
      <c r="AJ5" s="48"/>
      <c r="AK5" s="35"/>
      <c r="AL5" s="33"/>
      <c r="AM5" s="48"/>
      <c r="AN5" s="28"/>
      <c r="AO5" s="28"/>
      <c r="AP5" s="48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</row>
    <row r="6" spans="1:154" s="8" customFormat="1" ht="13.5" customHeight="1">
      <c r="A6" s="55" t="s">
        <v>96</v>
      </c>
      <c r="B6" s="55" t="s">
        <v>83</v>
      </c>
      <c r="C6" s="55" t="s">
        <v>44</v>
      </c>
      <c r="D6" s="53" t="s">
        <v>97</v>
      </c>
      <c r="E6" s="18">
        <v>90</v>
      </c>
      <c r="F6" s="37">
        <v>3</v>
      </c>
      <c r="G6" s="19">
        <v>52.8</v>
      </c>
      <c r="H6" s="20">
        <v>52.79</v>
      </c>
      <c r="I6" s="19">
        <f aca="true" t="shared" si="0" ref="I6:I16">SUM(G6,H6)</f>
        <v>105.59</v>
      </c>
      <c r="J6" s="49">
        <v>2</v>
      </c>
      <c r="K6" s="8">
        <v>92</v>
      </c>
      <c r="L6" s="49">
        <v>4</v>
      </c>
      <c r="M6" s="21">
        <v>75</v>
      </c>
      <c r="N6" s="37">
        <v>5</v>
      </c>
      <c r="O6" s="19">
        <v>66.41</v>
      </c>
      <c r="P6" s="22">
        <f aca="true" t="shared" si="1" ref="P6:P22">O6*1.5</f>
        <v>99.615</v>
      </c>
      <c r="Q6" s="49">
        <v>2</v>
      </c>
      <c r="R6" s="22" t="s">
        <v>21</v>
      </c>
      <c r="S6" s="50"/>
      <c r="T6" s="22">
        <f aca="true" t="shared" si="2" ref="T6:T12">SUM(E6,I6,K6,M6,P6)</f>
        <v>462.20500000000004</v>
      </c>
      <c r="U6" s="56">
        <v>3</v>
      </c>
      <c r="V6" s="24" t="str">
        <f aca="true" t="shared" si="3" ref="V6:V16">A6</f>
        <v>Feige-Lorenz</v>
      </c>
      <c r="W6" s="24" t="str">
        <f aca="true" t="shared" si="4" ref="W6:W16">B6</f>
        <v>Wolfgang</v>
      </c>
      <c r="X6" s="42" t="str">
        <f aca="true" t="shared" si="5" ref="X6:X16">C6</f>
        <v>LV Berlin - Brandenburg</v>
      </c>
      <c r="Y6" s="26" t="str">
        <f aca="true" t="shared" si="6" ref="Y6:Y16">D6</f>
        <v>LM</v>
      </c>
      <c r="Z6" s="19">
        <v>71.83</v>
      </c>
      <c r="AA6" s="19">
        <v>68.37</v>
      </c>
      <c r="AB6" s="46">
        <f aca="true" t="shared" si="7" ref="AB6:AB16">SUM(Z6,AA6)</f>
        <v>140.2</v>
      </c>
      <c r="AC6" s="56">
        <v>1</v>
      </c>
      <c r="AD6" s="19">
        <v>97.04</v>
      </c>
      <c r="AE6" s="22">
        <f aca="true" t="shared" si="8" ref="AE6:AE16">AD6*1.5</f>
        <v>145.56</v>
      </c>
      <c r="AF6" s="49">
        <v>2</v>
      </c>
      <c r="AG6" s="22">
        <f aca="true" t="shared" si="9" ref="AG6:AG16">SUM(T6,AB6,AE6)</f>
        <v>747.9649999999999</v>
      </c>
      <c r="AH6" s="56">
        <v>1</v>
      </c>
      <c r="AI6" s="21">
        <v>75</v>
      </c>
      <c r="AJ6" s="49">
        <v>2</v>
      </c>
      <c r="AK6" s="19">
        <v>84.09</v>
      </c>
      <c r="AL6" s="22">
        <f>AK6*1.5</f>
        <v>126.135</v>
      </c>
      <c r="AM6" s="50">
        <v>2</v>
      </c>
      <c r="AN6" s="22">
        <f>SUM(AI6,AL6)</f>
        <v>201.135</v>
      </c>
      <c r="AO6" s="22">
        <f>AG6+AN6</f>
        <v>949.0999999999999</v>
      </c>
      <c r="AP6" s="56">
        <v>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5" t="s">
        <v>100</v>
      </c>
      <c r="B7" s="55" t="s">
        <v>101</v>
      </c>
      <c r="C7" s="55" t="s">
        <v>35</v>
      </c>
      <c r="D7" s="53" t="s">
        <v>97</v>
      </c>
      <c r="E7" s="18">
        <v>90</v>
      </c>
      <c r="F7" s="37">
        <v>4</v>
      </c>
      <c r="G7" s="19">
        <v>45.64</v>
      </c>
      <c r="H7" s="20">
        <v>44.78</v>
      </c>
      <c r="I7" s="19">
        <f t="shared" si="0"/>
        <v>90.42</v>
      </c>
      <c r="J7" s="49">
        <v>5</v>
      </c>
      <c r="K7" s="21">
        <v>100</v>
      </c>
      <c r="L7" s="57">
        <v>1</v>
      </c>
      <c r="M7" s="21">
        <v>100</v>
      </c>
      <c r="N7" s="57">
        <v>1</v>
      </c>
      <c r="O7" s="19">
        <v>63.36</v>
      </c>
      <c r="P7" s="22">
        <f t="shared" si="1"/>
        <v>95.03999999999999</v>
      </c>
      <c r="Q7" s="49">
        <v>3</v>
      </c>
      <c r="R7" s="22" t="s">
        <v>21</v>
      </c>
      <c r="S7" s="50"/>
      <c r="T7" s="22">
        <f t="shared" si="2"/>
        <v>475.46000000000004</v>
      </c>
      <c r="U7" s="56">
        <v>1</v>
      </c>
      <c r="V7" s="24" t="str">
        <f t="shared" si="3"/>
        <v>Weigel</v>
      </c>
      <c r="W7" s="24" t="str">
        <f t="shared" si="4"/>
        <v>Thomas</v>
      </c>
      <c r="X7" s="42" t="str">
        <f t="shared" si="5"/>
        <v>SC Borussia 1920 Friedr.</v>
      </c>
      <c r="Y7" s="26" t="str">
        <f t="shared" si="6"/>
        <v>LM</v>
      </c>
      <c r="Z7" s="19">
        <v>61.8</v>
      </c>
      <c r="AA7" s="8">
        <v>61.27</v>
      </c>
      <c r="AB7" s="46">
        <f t="shared" si="7"/>
        <v>123.07</v>
      </c>
      <c r="AC7" s="49">
        <v>4</v>
      </c>
      <c r="AD7" s="19">
        <v>87.99</v>
      </c>
      <c r="AE7" s="22">
        <f t="shared" si="8"/>
        <v>131.98499999999999</v>
      </c>
      <c r="AF7" s="49">
        <v>3</v>
      </c>
      <c r="AG7" s="22">
        <f t="shared" si="9"/>
        <v>730.515</v>
      </c>
      <c r="AH7" s="56">
        <v>3</v>
      </c>
      <c r="AI7" s="21">
        <v>35</v>
      </c>
      <c r="AJ7" s="49">
        <v>7</v>
      </c>
      <c r="AK7" s="19">
        <v>55.62</v>
      </c>
      <c r="AL7" s="22">
        <f>AK7*1.5</f>
        <v>83.42999999999999</v>
      </c>
      <c r="AM7" s="50">
        <v>6</v>
      </c>
      <c r="AN7" s="22">
        <f>SUM(AI7,AL7)</f>
        <v>118.42999999999999</v>
      </c>
      <c r="AO7" s="22">
        <f>AG7+AN7</f>
        <v>848.9449999999999</v>
      </c>
      <c r="AP7" s="56">
        <v>3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5" t="s">
        <v>27</v>
      </c>
      <c r="B8" s="55" t="s">
        <v>102</v>
      </c>
      <c r="C8" s="55" t="s">
        <v>44</v>
      </c>
      <c r="D8" s="53" t="s">
        <v>97</v>
      </c>
      <c r="E8" s="18">
        <v>100</v>
      </c>
      <c r="F8" s="57">
        <v>1</v>
      </c>
      <c r="G8" s="19">
        <v>45.8</v>
      </c>
      <c r="H8" s="20">
        <v>44.39</v>
      </c>
      <c r="I8" s="19">
        <f t="shared" si="0"/>
        <v>90.19</v>
      </c>
      <c r="J8" s="49">
        <v>4</v>
      </c>
      <c r="K8" s="21">
        <v>96</v>
      </c>
      <c r="L8" s="37">
        <v>3</v>
      </c>
      <c r="M8" s="21">
        <v>90</v>
      </c>
      <c r="N8" s="37">
        <v>3</v>
      </c>
      <c r="O8" s="19">
        <v>57.36</v>
      </c>
      <c r="P8" s="22">
        <f t="shared" si="1"/>
        <v>86.03999999999999</v>
      </c>
      <c r="Q8" s="49">
        <v>4</v>
      </c>
      <c r="R8" s="22" t="s">
        <v>21</v>
      </c>
      <c r="S8" s="50"/>
      <c r="T8" s="22">
        <f t="shared" si="2"/>
        <v>462.23</v>
      </c>
      <c r="U8" s="56">
        <v>2</v>
      </c>
      <c r="V8" s="24" t="str">
        <f t="shared" si="3"/>
        <v>Bartelt</v>
      </c>
      <c r="W8" s="24" t="str">
        <f t="shared" si="4"/>
        <v>Dirk</v>
      </c>
      <c r="X8" s="42" t="str">
        <f t="shared" si="5"/>
        <v>LV Berlin - Brandenburg</v>
      </c>
      <c r="Y8" s="26" t="str">
        <f t="shared" si="6"/>
        <v>LM</v>
      </c>
      <c r="Z8" s="19">
        <v>63.17</v>
      </c>
      <c r="AA8" s="19">
        <v>61.1</v>
      </c>
      <c r="AB8" s="46">
        <f t="shared" si="7"/>
        <v>124.27000000000001</v>
      </c>
      <c r="AC8" s="49">
        <v>3</v>
      </c>
      <c r="AD8" s="19">
        <v>103.57</v>
      </c>
      <c r="AE8" s="22">
        <f t="shared" si="8"/>
        <v>155.355</v>
      </c>
      <c r="AF8" s="56">
        <v>1</v>
      </c>
      <c r="AG8" s="22">
        <f t="shared" si="9"/>
        <v>741.855</v>
      </c>
      <c r="AH8" s="56">
        <v>2</v>
      </c>
      <c r="AI8" s="21"/>
      <c r="AJ8" s="49"/>
      <c r="AK8" s="19"/>
      <c r="AL8" s="22" t="s">
        <v>21</v>
      </c>
      <c r="AM8" s="50"/>
      <c r="AN8" s="22" t="s">
        <v>21</v>
      </c>
      <c r="AO8" s="22" t="s">
        <v>21</v>
      </c>
      <c r="AP8" s="56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5" t="s">
        <v>98</v>
      </c>
      <c r="B9" s="55" t="s">
        <v>99</v>
      </c>
      <c r="C9" s="55" t="s">
        <v>44</v>
      </c>
      <c r="D9" s="53" t="s">
        <v>97</v>
      </c>
      <c r="E9" s="18">
        <v>70</v>
      </c>
      <c r="F9" s="37">
        <v>6</v>
      </c>
      <c r="G9" s="19">
        <v>58.72</v>
      </c>
      <c r="H9" s="20">
        <v>56.11</v>
      </c>
      <c r="I9" s="19">
        <f t="shared" si="0"/>
        <v>114.83</v>
      </c>
      <c r="J9" s="56">
        <v>1</v>
      </c>
      <c r="K9" s="21">
        <v>96</v>
      </c>
      <c r="L9" s="37">
        <v>2</v>
      </c>
      <c r="M9" s="21">
        <v>95</v>
      </c>
      <c r="N9" s="37">
        <v>2</v>
      </c>
      <c r="O9" s="19">
        <v>0</v>
      </c>
      <c r="P9" s="22">
        <f t="shared" si="1"/>
        <v>0</v>
      </c>
      <c r="Q9" s="49"/>
      <c r="R9" s="22" t="s">
        <v>21</v>
      </c>
      <c r="S9" s="50"/>
      <c r="T9" s="22">
        <f t="shared" si="2"/>
        <v>375.83</v>
      </c>
      <c r="U9" s="49">
        <v>6</v>
      </c>
      <c r="V9" s="24" t="str">
        <f t="shared" si="3"/>
        <v>Wagner</v>
      </c>
      <c r="W9" s="24" t="str">
        <f t="shared" si="4"/>
        <v>Frank</v>
      </c>
      <c r="X9" s="42" t="str">
        <f t="shared" si="5"/>
        <v>LV Berlin - Brandenburg</v>
      </c>
      <c r="Y9" s="26" t="str">
        <f t="shared" si="6"/>
        <v>LM</v>
      </c>
      <c r="Z9" s="19">
        <v>67.63</v>
      </c>
      <c r="AA9" s="19">
        <v>67.53</v>
      </c>
      <c r="AB9" s="46">
        <f t="shared" si="7"/>
        <v>135.16</v>
      </c>
      <c r="AC9" s="49">
        <v>2</v>
      </c>
      <c r="AD9" s="19">
        <v>0</v>
      </c>
      <c r="AE9" s="22">
        <f t="shared" si="8"/>
        <v>0</v>
      </c>
      <c r="AF9" s="49">
        <v>5</v>
      </c>
      <c r="AG9" s="22">
        <f t="shared" si="9"/>
        <v>510.99</v>
      </c>
      <c r="AH9" s="49">
        <v>6</v>
      </c>
      <c r="AI9" s="21">
        <v>80</v>
      </c>
      <c r="AJ9" s="56">
        <v>1</v>
      </c>
      <c r="AK9" s="19">
        <v>90.74</v>
      </c>
      <c r="AL9" s="22">
        <f>AK9*1.5</f>
        <v>136.10999999999999</v>
      </c>
      <c r="AM9" s="98">
        <v>1</v>
      </c>
      <c r="AN9" s="22">
        <f>SUM(AI9,AL9)</f>
        <v>216.10999999999999</v>
      </c>
      <c r="AO9" s="22">
        <f>AG9+AN9</f>
        <v>727.1</v>
      </c>
      <c r="AP9" s="56">
        <v>6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5" t="s">
        <v>63</v>
      </c>
      <c r="B10" s="55" t="s">
        <v>37</v>
      </c>
      <c r="C10" s="55" t="s">
        <v>35</v>
      </c>
      <c r="D10" s="53" t="s">
        <v>97</v>
      </c>
      <c r="E10" s="18">
        <v>80</v>
      </c>
      <c r="F10" s="37">
        <v>5</v>
      </c>
      <c r="G10" s="19">
        <v>42.69</v>
      </c>
      <c r="H10" s="20">
        <v>41.3</v>
      </c>
      <c r="I10" s="19">
        <f t="shared" si="0"/>
        <v>83.99</v>
      </c>
      <c r="J10" s="49">
        <v>7</v>
      </c>
      <c r="K10" s="21">
        <v>58</v>
      </c>
      <c r="L10" s="37">
        <v>7</v>
      </c>
      <c r="M10" s="21">
        <v>70</v>
      </c>
      <c r="N10" s="37">
        <v>7</v>
      </c>
      <c r="O10" s="19">
        <v>57.31</v>
      </c>
      <c r="P10" s="22">
        <f t="shared" si="1"/>
        <v>85.965</v>
      </c>
      <c r="Q10" s="49">
        <v>5</v>
      </c>
      <c r="R10" s="22" t="s">
        <v>21</v>
      </c>
      <c r="S10" s="50"/>
      <c r="T10" s="22">
        <f t="shared" si="2"/>
        <v>377.95500000000004</v>
      </c>
      <c r="U10" s="49">
        <v>5</v>
      </c>
      <c r="V10" s="24" t="str">
        <f t="shared" si="3"/>
        <v>Schuffenhauer</v>
      </c>
      <c r="W10" s="24" t="str">
        <f t="shared" si="4"/>
        <v>Peter</v>
      </c>
      <c r="X10" s="42" t="str">
        <f t="shared" si="5"/>
        <v>SC Borussia 1920 Friedr.</v>
      </c>
      <c r="Y10" s="26" t="str">
        <f t="shared" si="6"/>
        <v>LM</v>
      </c>
      <c r="Z10" s="19">
        <v>51.35</v>
      </c>
      <c r="AA10" s="19">
        <v>44.54</v>
      </c>
      <c r="AB10" s="46">
        <f t="shared" si="7"/>
        <v>95.89</v>
      </c>
      <c r="AC10" s="49">
        <v>6</v>
      </c>
      <c r="AD10" s="19">
        <v>54.01</v>
      </c>
      <c r="AE10" s="22">
        <f t="shared" si="8"/>
        <v>81.015</v>
      </c>
      <c r="AF10" s="49">
        <v>4</v>
      </c>
      <c r="AG10" s="22">
        <f t="shared" si="9"/>
        <v>554.86</v>
      </c>
      <c r="AH10" s="49">
        <v>5</v>
      </c>
      <c r="AI10" s="21">
        <v>40</v>
      </c>
      <c r="AJ10" s="49">
        <v>6</v>
      </c>
      <c r="AK10" s="19">
        <v>37.8</v>
      </c>
      <c r="AL10" s="22">
        <f>AK10*1.5</f>
        <v>56.699999999999996</v>
      </c>
      <c r="AM10" s="50">
        <v>7</v>
      </c>
      <c r="AN10" s="22">
        <f>SUM(AI10,AL10)</f>
        <v>96.69999999999999</v>
      </c>
      <c r="AO10" s="22">
        <f>AG10+AN10</f>
        <v>651.56</v>
      </c>
      <c r="AP10" s="49">
        <v>7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5" t="s">
        <v>103</v>
      </c>
      <c r="B11" s="55" t="s">
        <v>104</v>
      </c>
      <c r="C11" s="55" t="s">
        <v>44</v>
      </c>
      <c r="D11" s="53" t="s">
        <v>97</v>
      </c>
      <c r="E11" s="18">
        <v>95</v>
      </c>
      <c r="F11" s="37">
        <v>2</v>
      </c>
      <c r="G11" s="19">
        <v>47.53</v>
      </c>
      <c r="H11" s="20">
        <v>46.35</v>
      </c>
      <c r="I11" s="19">
        <f t="shared" si="0"/>
        <v>93.88</v>
      </c>
      <c r="J11" s="49">
        <v>3</v>
      </c>
      <c r="K11" s="21">
        <v>82</v>
      </c>
      <c r="L11" s="37">
        <v>6</v>
      </c>
      <c r="M11" s="21">
        <v>85</v>
      </c>
      <c r="N11" s="37">
        <v>4</v>
      </c>
      <c r="O11" s="19">
        <v>67.9</v>
      </c>
      <c r="P11" s="22">
        <f t="shared" si="1"/>
        <v>101.85000000000001</v>
      </c>
      <c r="Q11" s="56">
        <v>1</v>
      </c>
      <c r="R11" s="22" t="s">
        <v>21</v>
      </c>
      <c r="S11" s="50"/>
      <c r="T11" s="22">
        <f t="shared" si="2"/>
        <v>457.73</v>
      </c>
      <c r="U11" s="49">
        <v>4</v>
      </c>
      <c r="V11" s="24" t="str">
        <f t="shared" si="3"/>
        <v>Musial</v>
      </c>
      <c r="W11" s="24" t="str">
        <f t="shared" si="4"/>
        <v>Carsten  </v>
      </c>
      <c r="X11" s="42" t="str">
        <f t="shared" si="5"/>
        <v>LV Berlin - Brandenburg</v>
      </c>
      <c r="Y11" s="26" t="str">
        <f t="shared" si="6"/>
        <v>LM</v>
      </c>
      <c r="Z11" s="19">
        <v>59.44</v>
      </c>
      <c r="AA11" s="19">
        <v>59.1</v>
      </c>
      <c r="AB11" s="46">
        <f t="shared" si="7"/>
        <v>118.53999999999999</v>
      </c>
      <c r="AC11" s="49">
        <v>5</v>
      </c>
      <c r="AD11" s="19">
        <v>0</v>
      </c>
      <c r="AE11" s="22">
        <f t="shared" si="8"/>
        <v>0</v>
      </c>
      <c r="AF11" s="49">
        <v>6</v>
      </c>
      <c r="AG11" s="22">
        <f t="shared" si="9"/>
        <v>576.27</v>
      </c>
      <c r="AH11" s="49">
        <v>4</v>
      </c>
      <c r="AI11" s="21"/>
      <c r="AJ11" s="49"/>
      <c r="AK11" s="19"/>
      <c r="AL11" s="22" t="s">
        <v>21</v>
      </c>
      <c r="AM11" s="50"/>
      <c r="AN11" s="22" t="s">
        <v>21</v>
      </c>
      <c r="AO11" s="22" t="s">
        <v>21</v>
      </c>
      <c r="AP11" s="49" t="s">
        <v>21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55" t="s">
        <v>105</v>
      </c>
      <c r="B12" s="55" t="s">
        <v>106</v>
      </c>
      <c r="C12" s="55" t="s">
        <v>32</v>
      </c>
      <c r="D12" s="53" t="s">
        <v>97</v>
      </c>
      <c r="E12" s="18">
        <v>45</v>
      </c>
      <c r="F12" s="37">
        <v>7</v>
      </c>
      <c r="G12" s="19">
        <v>43.71</v>
      </c>
      <c r="H12" s="20">
        <v>40.64</v>
      </c>
      <c r="I12" s="19">
        <f t="shared" si="0"/>
        <v>84.35</v>
      </c>
      <c r="J12" s="49">
        <v>6</v>
      </c>
      <c r="K12" s="21">
        <v>84</v>
      </c>
      <c r="L12" s="37">
        <v>5</v>
      </c>
      <c r="M12" s="21">
        <v>70</v>
      </c>
      <c r="N12" s="37">
        <v>6</v>
      </c>
      <c r="O12" s="19">
        <v>0</v>
      </c>
      <c r="P12" s="22">
        <f t="shared" si="1"/>
        <v>0</v>
      </c>
      <c r="Q12" s="71"/>
      <c r="R12" s="22" t="s">
        <v>21</v>
      </c>
      <c r="S12" s="50"/>
      <c r="T12" s="22">
        <f t="shared" si="2"/>
        <v>283.35</v>
      </c>
      <c r="U12" s="49">
        <v>7</v>
      </c>
      <c r="V12" s="24" t="s">
        <v>21</v>
      </c>
      <c r="W12" s="24" t="s">
        <v>21</v>
      </c>
      <c r="X12" s="42" t="s">
        <v>21</v>
      </c>
      <c r="Y12" s="26" t="s">
        <v>21</v>
      </c>
      <c r="Z12" s="19"/>
      <c r="AA12" s="19"/>
      <c r="AB12" s="46" t="s">
        <v>21</v>
      </c>
      <c r="AC12" s="49"/>
      <c r="AD12" s="19"/>
      <c r="AE12" s="22" t="s">
        <v>21</v>
      </c>
      <c r="AF12" s="49"/>
      <c r="AG12" s="22" t="s">
        <v>21</v>
      </c>
      <c r="AH12" s="56"/>
      <c r="AI12" s="21"/>
      <c r="AJ12" s="49"/>
      <c r="AK12" s="19"/>
      <c r="AL12" s="22" t="s">
        <v>21</v>
      </c>
      <c r="AM12" s="50" t="s">
        <v>21</v>
      </c>
      <c r="AN12" s="22" t="s">
        <v>21</v>
      </c>
      <c r="AO12" s="22" t="s">
        <v>21</v>
      </c>
      <c r="AP12" s="4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69" customFormat="1" ht="13.5" customHeight="1">
      <c r="A13" s="84"/>
      <c r="B13" s="84"/>
      <c r="C13" s="84"/>
      <c r="D13" s="82"/>
      <c r="E13" s="59"/>
      <c r="F13" s="59"/>
      <c r="G13" s="60"/>
      <c r="H13" s="61"/>
      <c r="I13" s="60"/>
      <c r="J13" s="62"/>
      <c r="K13" s="63"/>
      <c r="L13" s="59"/>
      <c r="M13" s="63"/>
      <c r="N13" s="59"/>
      <c r="O13" s="60"/>
      <c r="P13" s="64"/>
      <c r="Q13" s="62"/>
      <c r="R13" s="64"/>
      <c r="T13" s="64"/>
      <c r="U13" s="62"/>
      <c r="V13" s="65"/>
      <c r="W13" s="65"/>
      <c r="X13" s="66"/>
      <c r="Y13" s="67"/>
      <c r="Z13" s="60"/>
      <c r="AA13" s="60"/>
      <c r="AB13" s="68"/>
      <c r="AC13" s="62"/>
      <c r="AD13" s="60"/>
      <c r="AE13" s="64"/>
      <c r="AF13" s="62"/>
      <c r="AG13" s="64"/>
      <c r="AH13" s="72"/>
      <c r="AI13" s="63"/>
      <c r="AJ13" s="62"/>
      <c r="AK13" s="60"/>
      <c r="AL13" s="64"/>
      <c r="AN13" s="64"/>
      <c r="AO13" s="64"/>
      <c r="AP13" s="62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</row>
    <row r="14" spans="1:154" s="69" customFormat="1" ht="13.5" customHeight="1">
      <c r="A14" s="84"/>
      <c r="B14" s="84"/>
      <c r="C14" s="84"/>
      <c r="D14" s="82"/>
      <c r="E14" s="59"/>
      <c r="F14" s="59"/>
      <c r="G14" s="60"/>
      <c r="H14" s="61"/>
      <c r="I14" s="60"/>
      <c r="J14" s="62"/>
      <c r="K14" s="63"/>
      <c r="L14" s="59"/>
      <c r="M14" s="63"/>
      <c r="N14" s="59"/>
      <c r="O14" s="60"/>
      <c r="P14" s="64"/>
      <c r="Q14" s="62"/>
      <c r="R14" s="64"/>
      <c r="T14" s="64"/>
      <c r="U14" s="62"/>
      <c r="V14" s="65"/>
      <c r="W14" s="65"/>
      <c r="X14" s="66"/>
      <c r="Y14" s="67"/>
      <c r="Z14" s="60"/>
      <c r="AA14" s="60"/>
      <c r="AB14" s="68"/>
      <c r="AC14" s="62"/>
      <c r="AD14" s="60"/>
      <c r="AE14" s="64"/>
      <c r="AF14" s="62"/>
      <c r="AG14" s="64"/>
      <c r="AH14" s="72"/>
      <c r="AI14" s="63"/>
      <c r="AJ14" s="62"/>
      <c r="AK14" s="60"/>
      <c r="AL14" s="64"/>
      <c r="AN14" s="64"/>
      <c r="AO14" s="64"/>
      <c r="AP14" s="62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</row>
    <row r="15" spans="1:154" s="8" customFormat="1" ht="13.5" customHeight="1">
      <c r="A15" s="55"/>
      <c r="B15" s="55"/>
      <c r="C15" s="55"/>
      <c r="D15" s="53"/>
      <c r="E15" s="18"/>
      <c r="F15" s="37"/>
      <c r="G15" s="19"/>
      <c r="H15" s="20"/>
      <c r="I15" s="19" t="s">
        <v>21</v>
      </c>
      <c r="J15" s="49"/>
      <c r="K15" s="21"/>
      <c r="L15" s="37"/>
      <c r="M15" s="21"/>
      <c r="N15" s="37"/>
      <c r="O15" s="19"/>
      <c r="P15" s="22" t="s">
        <v>21</v>
      </c>
      <c r="Q15" s="71"/>
      <c r="R15" s="22" t="s">
        <v>21</v>
      </c>
      <c r="S15" s="50"/>
      <c r="T15" s="22" t="s">
        <v>21</v>
      </c>
      <c r="U15" s="49"/>
      <c r="V15" s="24" t="s">
        <v>21</v>
      </c>
      <c r="W15" s="24" t="s">
        <v>21</v>
      </c>
      <c r="X15" s="42" t="s">
        <v>21</v>
      </c>
      <c r="Y15" s="26" t="s">
        <v>21</v>
      </c>
      <c r="Z15" s="19"/>
      <c r="AA15" s="19"/>
      <c r="AB15" s="46" t="s">
        <v>21</v>
      </c>
      <c r="AC15" s="49"/>
      <c r="AD15" s="19"/>
      <c r="AE15" s="22" t="s">
        <v>21</v>
      </c>
      <c r="AF15" s="49"/>
      <c r="AG15" s="22" t="s">
        <v>21</v>
      </c>
      <c r="AH15" s="56"/>
      <c r="AI15" s="21"/>
      <c r="AJ15" s="49"/>
      <c r="AK15" s="19"/>
      <c r="AL15" s="22" t="s">
        <v>21</v>
      </c>
      <c r="AM15" s="50" t="s">
        <v>21</v>
      </c>
      <c r="AN15" s="22" t="s">
        <v>21</v>
      </c>
      <c r="AO15" s="22" t="s">
        <v>21</v>
      </c>
      <c r="AP15" s="49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76" t="s">
        <v>103</v>
      </c>
      <c r="B16" s="76" t="s">
        <v>111</v>
      </c>
      <c r="C16" s="76" t="s">
        <v>112</v>
      </c>
      <c r="D16" s="80" t="s">
        <v>113</v>
      </c>
      <c r="E16" s="18">
        <v>55</v>
      </c>
      <c r="F16" s="18"/>
      <c r="G16" s="19">
        <v>45.41</v>
      </c>
      <c r="H16" s="20">
        <v>44.08</v>
      </c>
      <c r="I16" s="19">
        <f t="shared" si="0"/>
        <v>89.49</v>
      </c>
      <c r="J16" s="17"/>
      <c r="K16" s="21">
        <v>56</v>
      </c>
      <c r="L16" s="18"/>
      <c r="M16" s="21">
        <v>75</v>
      </c>
      <c r="N16" s="18"/>
      <c r="O16" s="19">
        <v>54.32</v>
      </c>
      <c r="P16" s="22">
        <f>O16*1.5</f>
        <v>81.48</v>
      </c>
      <c r="Q16" s="17"/>
      <c r="R16" s="22" t="s">
        <v>21</v>
      </c>
      <c r="T16" s="22">
        <f>SUM(E16,I16,K16,M16,P16)</f>
        <v>356.97</v>
      </c>
      <c r="U16" s="17"/>
      <c r="V16" s="24" t="str">
        <f t="shared" si="3"/>
        <v>Musial</v>
      </c>
      <c r="W16" s="24" t="str">
        <f t="shared" si="4"/>
        <v>Volker</v>
      </c>
      <c r="X16" s="42" t="str">
        <f t="shared" si="5"/>
        <v>VdSA Kellinghusen</v>
      </c>
      <c r="Y16" s="26" t="str">
        <f t="shared" si="6"/>
        <v>G</v>
      </c>
      <c r="Z16" s="19">
        <v>53.04</v>
      </c>
      <c r="AA16" s="19">
        <v>52.61</v>
      </c>
      <c r="AB16" s="46">
        <f t="shared" si="7"/>
        <v>105.65</v>
      </c>
      <c r="AC16" s="17"/>
      <c r="AD16" s="19">
        <v>79.91</v>
      </c>
      <c r="AE16" s="22">
        <f t="shared" si="8"/>
        <v>119.865</v>
      </c>
      <c r="AF16" s="17"/>
      <c r="AG16" s="22">
        <f t="shared" si="9"/>
        <v>582.485</v>
      </c>
      <c r="AH16" s="83"/>
      <c r="AI16" s="21"/>
      <c r="AJ16" s="17"/>
      <c r="AK16" s="19"/>
      <c r="AL16" s="22" t="s">
        <v>21</v>
      </c>
      <c r="AN16" s="22" t="s">
        <v>21</v>
      </c>
      <c r="AO16" s="22" t="s">
        <v>21</v>
      </c>
      <c r="AP16" s="1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5"/>
      <c r="B17" s="55"/>
      <c r="C17" s="55"/>
      <c r="D17" s="53"/>
      <c r="E17" s="18"/>
      <c r="F17" s="37"/>
      <c r="G17" s="19"/>
      <c r="H17" s="20"/>
      <c r="I17" s="19" t="s">
        <v>21</v>
      </c>
      <c r="J17" s="49"/>
      <c r="K17" s="21"/>
      <c r="L17" s="37"/>
      <c r="M17" s="21"/>
      <c r="N17" s="37"/>
      <c r="O17" s="19"/>
      <c r="P17" s="22" t="s">
        <v>21</v>
      </c>
      <c r="Q17" s="49" t="s">
        <v>21</v>
      </c>
      <c r="R17" s="22" t="s">
        <v>21</v>
      </c>
      <c r="S17" s="50" t="s">
        <v>21</v>
      </c>
      <c r="T17" s="22" t="s">
        <v>21</v>
      </c>
      <c r="U17" s="49"/>
      <c r="V17" s="24" t="s">
        <v>21</v>
      </c>
      <c r="W17" s="24" t="s">
        <v>21</v>
      </c>
      <c r="X17" s="42" t="s">
        <v>21</v>
      </c>
      <c r="Y17" s="26" t="s">
        <v>21</v>
      </c>
      <c r="Z17" s="19"/>
      <c r="AA17" s="19"/>
      <c r="AB17" s="46" t="s">
        <v>21</v>
      </c>
      <c r="AC17" s="49"/>
      <c r="AD17" s="19" t="s">
        <v>21</v>
      </c>
      <c r="AE17" s="22" t="s">
        <v>21</v>
      </c>
      <c r="AF17" s="49"/>
      <c r="AG17" s="22" t="s">
        <v>21</v>
      </c>
      <c r="AH17" s="49"/>
      <c r="AI17" s="21"/>
      <c r="AJ17" s="49"/>
      <c r="AK17" s="19"/>
      <c r="AL17" s="22" t="s">
        <v>21</v>
      </c>
      <c r="AM17" s="50" t="s">
        <v>21</v>
      </c>
      <c r="AN17" s="22" t="s">
        <v>21</v>
      </c>
      <c r="AO17" s="22" t="s">
        <v>21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115" t="s">
        <v>124</v>
      </c>
      <c r="B18" s="116"/>
      <c r="C18" s="116"/>
      <c r="D18" s="116"/>
      <c r="E18" s="116"/>
      <c r="F18" s="116"/>
      <c r="G18" s="116"/>
      <c r="H18" s="116"/>
      <c r="I18" s="117"/>
      <c r="J18" s="49"/>
      <c r="K18" s="21"/>
      <c r="L18" s="37"/>
      <c r="M18" s="21"/>
      <c r="N18" s="37"/>
      <c r="O18" s="19"/>
      <c r="P18" s="22" t="s">
        <v>21</v>
      </c>
      <c r="Q18" s="49" t="s">
        <v>21</v>
      </c>
      <c r="R18" s="22" t="s">
        <v>21</v>
      </c>
      <c r="S18" s="50"/>
      <c r="T18" s="22" t="s">
        <v>21</v>
      </c>
      <c r="U18" s="49"/>
      <c r="V18" s="24"/>
      <c r="W18" s="24"/>
      <c r="X18" s="42"/>
      <c r="Y18" s="26"/>
      <c r="Z18" s="19"/>
      <c r="AA18" s="19"/>
      <c r="AB18" s="46"/>
      <c r="AC18" s="49"/>
      <c r="AD18" s="19"/>
      <c r="AE18" s="22"/>
      <c r="AF18" s="49"/>
      <c r="AG18" s="22"/>
      <c r="AH18" s="49"/>
      <c r="AI18" s="21"/>
      <c r="AJ18" s="49"/>
      <c r="AK18" s="19"/>
      <c r="AL18" s="22"/>
      <c r="AM18" s="50"/>
      <c r="AN18" s="22"/>
      <c r="AO18" s="22"/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55" t="s">
        <v>71</v>
      </c>
      <c r="B19" s="55" t="s">
        <v>72</v>
      </c>
      <c r="C19" s="55" t="s">
        <v>35</v>
      </c>
      <c r="D19" s="53" t="s">
        <v>73</v>
      </c>
      <c r="E19" s="18"/>
      <c r="F19" s="37"/>
      <c r="G19" s="19"/>
      <c r="H19" s="20"/>
      <c r="I19" s="19" t="s">
        <v>21</v>
      </c>
      <c r="J19" s="49"/>
      <c r="K19" s="8">
        <v>84</v>
      </c>
      <c r="L19" s="56">
        <v>1</v>
      </c>
      <c r="M19" s="21">
        <v>85</v>
      </c>
      <c r="N19" s="37"/>
      <c r="O19" s="19">
        <v>55.92</v>
      </c>
      <c r="P19" s="22">
        <f t="shared" si="1"/>
        <v>83.88</v>
      </c>
      <c r="Q19" s="56">
        <v>1</v>
      </c>
      <c r="R19" s="22">
        <f>K19+M19+P19</f>
        <v>252.88</v>
      </c>
      <c r="S19" s="98">
        <v>1</v>
      </c>
      <c r="T19" s="22" t="s">
        <v>21</v>
      </c>
      <c r="U19" s="56"/>
      <c r="V19" s="24"/>
      <c r="W19" s="24"/>
      <c r="X19" s="42"/>
      <c r="Y19" s="26"/>
      <c r="Z19" s="19"/>
      <c r="AA19" s="19"/>
      <c r="AB19" s="46"/>
      <c r="AC19" s="56"/>
      <c r="AD19" s="19"/>
      <c r="AE19" s="22"/>
      <c r="AF19" s="49"/>
      <c r="AG19" s="22"/>
      <c r="AH19" s="56"/>
      <c r="AI19" s="21"/>
      <c r="AJ19" s="49"/>
      <c r="AK19" s="19"/>
      <c r="AL19" s="22"/>
      <c r="AM19" s="50"/>
      <c r="AN19" s="22"/>
      <c r="AO19" s="22"/>
      <c r="AP19" s="49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55" t="s">
        <v>107</v>
      </c>
      <c r="B20" s="55" t="s">
        <v>108</v>
      </c>
      <c r="C20" s="55" t="s">
        <v>32</v>
      </c>
      <c r="D20" s="53" t="s">
        <v>73</v>
      </c>
      <c r="E20" s="18"/>
      <c r="F20" s="37"/>
      <c r="G20" s="19"/>
      <c r="H20" s="20"/>
      <c r="I20" s="19" t="s">
        <v>21</v>
      </c>
      <c r="J20" s="49"/>
      <c r="K20" s="8">
        <v>66</v>
      </c>
      <c r="L20" s="49">
        <v>2</v>
      </c>
      <c r="M20" s="21">
        <v>35</v>
      </c>
      <c r="N20" s="37"/>
      <c r="O20" s="19">
        <v>47.88</v>
      </c>
      <c r="P20" s="22">
        <f t="shared" si="1"/>
        <v>71.82000000000001</v>
      </c>
      <c r="Q20" s="49">
        <v>2</v>
      </c>
      <c r="R20" s="22">
        <f>K20+M20+P20</f>
        <v>172.82</v>
      </c>
      <c r="S20" s="98">
        <v>2</v>
      </c>
      <c r="T20" s="22" t="s">
        <v>21</v>
      </c>
      <c r="U20" s="49"/>
      <c r="V20" s="24"/>
      <c r="W20" s="24"/>
      <c r="X20" s="42"/>
      <c r="Y20" s="26"/>
      <c r="Z20" s="19"/>
      <c r="AA20" s="19"/>
      <c r="AB20" s="46"/>
      <c r="AC20" s="49"/>
      <c r="AD20" s="19"/>
      <c r="AE20" s="22"/>
      <c r="AF20" s="49"/>
      <c r="AG20" s="22"/>
      <c r="AH20" s="49"/>
      <c r="AI20" s="21"/>
      <c r="AJ20" s="49"/>
      <c r="AK20" s="19"/>
      <c r="AL20" s="22"/>
      <c r="AM20" s="50"/>
      <c r="AN20" s="22"/>
      <c r="AO20" s="22"/>
      <c r="AP20" s="49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42" s="13" customFormat="1" ht="13.5" customHeight="1">
      <c r="A21" s="55" t="s">
        <v>109</v>
      </c>
      <c r="B21" s="55" t="s">
        <v>110</v>
      </c>
      <c r="C21" s="55" t="s">
        <v>32</v>
      </c>
      <c r="D21" s="53" t="s">
        <v>73</v>
      </c>
      <c r="E21" s="18"/>
      <c r="F21" s="37"/>
      <c r="G21" s="19"/>
      <c r="H21" s="20"/>
      <c r="I21" s="19" t="s">
        <v>21</v>
      </c>
      <c r="J21" s="49"/>
      <c r="K21" s="8">
        <v>66</v>
      </c>
      <c r="L21" s="49">
        <v>3</v>
      </c>
      <c r="M21" s="21">
        <v>35</v>
      </c>
      <c r="N21" s="37"/>
      <c r="O21" s="19">
        <v>45.24</v>
      </c>
      <c r="P21" s="22">
        <f t="shared" si="1"/>
        <v>67.86</v>
      </c>
      <c r="Q21" s="49">
        <v>4</v>
      </c>
      <c r="R21" s="22">
        <f>K21+M21+P21</f>
        <v>168.86</v>
      </c>
      <c r="S21" s="98">
        <v>3</v>
      </c>
      <c r="T21" s="22" t="s">
        <v>21</v>
      </c>
      <c r="U21" s="56"/>
      <c r="V21" s="24"/>
      <c r="W21" s="24"/>
      <c r="X21" s="42"/>
      <c r="Y21" s="26"/>
      <c r="Z21" s="19"/>
      <c r="AA21" s="19"/>
      <c r="AB21" s="46"/>
      <c r="AC21" s="49"/>
      <c r="AD21" s="19"/>
      <c r="AE21" s="22"/>
      <c r="AF21" s="49"/>
      <c r="AG21" s="22"/>
      <c r="AH21" s="49"/>
      <c r="AI21" s="21"/>
      <c r="AJ21" s="49"/>
      <c r="AK21" s="19"/>
      <c r="AL21" s="22"/>
      <c r="AM21" s="50"/>
      <c r="AN21" s="22"/>
      <c r="AO21" s="22"/>
      <c r="AP21" s="49"/>
    </row>
    <row r="22" spans="1:42" s="13" customFormat="1" ht="13.5" customHeight="1">
      <c r="A22" s="55" t="s">
        <v>100</v>
      </c>
      <c r="B22" s="55" t="s">
        <v>114</v>
      </c>
      <c r="C22" s="55" t="s">
        <v>35</v>
      </c>
      <c r="D22" s="53" t="s">
        <v>73</v>
      </c>
      <c r="E22" s="18"/>
      <c r="F22" s="37"/>
      <c r="G22" s="19"/>
      <c r="H22" s="20"/>
      <c r="I22" s="19" t="s">
        <v>21</v>
      </c>
      <c r="J22" s="49"/>
      <c r="K22" s="21">
        <v>54</v>
      </c>
      <c r="L22" s="37">
        <v>4</v>
      </c>
      <c r="M22" s="21">
        <v>10</v>
      </c>
      <c r="N22" s="37"/>
      <c r="O22" s="19">
        <v>47.02</v>
      </c>
      <c r="P22" s="22">
        <f t="shared" si="1"/>
        <v>70.53</v>
      </c>
      <c r="Q22" s="49">
        <v>3</v>
      </c>
      <c r="R22" s="22">
        <f>K22+M22+P22</f>
        <v>134.53</v>
      </c>
      <c r="S22" s="50">
        <v>4</v>
      </c>
      <c r="T22" s="22" t="s">
        <v>21</v>
      </c>
      <c r="U22" s="49"/>
      <c r="V22" s="24"/>
      <c r="W22" s="24"/>
      <c r="X22" s="42"/>
      <c r="Y22" s="26"/>
      <c r="Z22" s="19"/>
      <c r="AA22" s="19"/>
      <c r="AB22" s="46"/>
      <c r="AC22" s="49"/>
      <c r="AD22" s="19"/>
      <c r="AE22" s="22"/>
      <c r="AF22" s="49"/>
      <c r="AG22" s="22"/>
      <c r="AH22" s="49"/>
      <c r="AI22" s="21"/>
      <c r="AJ22" s="49"/>
      <c r="AK22" s="19"/>
      <c r="AL22" s="22"/>
      <c r="AM22" s="50"/>
      <c r="AN22" s="22"/>
      <c r="AO22" s="22"/>
      <c r="AP22" s="49"/>
    </row>
    <row r="23" spans="1:154" s="8" customFormat="1" ht="13.5" customHeight="1">
      <c r="A23" s="55"/>
      <c r="B23" s="55"/>
      <c r="C23" s="55"/>
      <c r="D23" s="53"/>
      <c r="E23" s="18"/>
      <c r="F23" s="37"/>
      <c r="G23" s="19"/>
      <c r="H23" s="20"/>
      <c r="I23" s="19" t="s">
        <v>21</v>
      </c>
      <c r="J23" s="49"/>
      <c r="K23" s="21"/>
      <c r="L23" s="37"/>
      <c r="M23" s="21"/>
      <c r="N23" s="37"/>
      <c r="O23" s="19"/>
      <c r="P23" s="22" t="s">
        <v>21</v>
      </c>
      <c r="Q23" s="49"/>
      <c r="R23" s="22" t="s">
        <v>21</v>
      </c>
      <c r="S23" s="50"/>
      <c r="T23" s="22" t="s">
        <v>21</v>
      </c>
      <c r="U23" s="49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49"/>
      <c r="AI23" s="21"/>
      <c r="AJ23" s="49"/>
      <c r="AK23" s="19"/>
      <c r="AL23" s="22"/>
      <c r="AM23" s="50"/>
      <c r="AN23" s="22"/>
      <c r="AO23" s="22"/>
      <c r="AP23" s="49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55"/>
      <c r="B24" s="55"/>
      <c r="C24" s="55"/>
      <c r="D24" s="53"/>
      <c r="E24" s="18"/>
      <c r="F24" s="37"/>
      <c r="G24" s="19"/>
      <c r="H24" s="20"/>
      <c r="I24" s="19" t="s">
        <v>21</v>
      </c>
      <c r="J24" s="49"/>
      <c r="L24" s="49"/>
      <c r="M24" s="21"/>
      <c r="N24" s="37"/>
      <c r="O24" s="19"/>
      <c r="P24" s="22" t="s">
        <v>21</v>
      </c>
      <c r="Q24" s="56"/>
      <c r="R24" s="22" t="s">
        <v>21</v>
      </c>
      <c r="S24" s="50"/>
      <c r="T24" s="22" t="s">
        <v>21</v>
      </c>
      <c r="U24" s="56"/>
      <c r="V24" s="24" t="s">
        <v>36</v>
      </c>
      <c r="W24" s="24" t="s">
        <v>37</v>
      </c>
      <c r="X24" s="111" t="s">
        <v>32</v>
      </c>
      <c r="Y24" s="26"/>
      <c r="Z24" s="19"/>
      <c r="AA24" s="19"/>
      <c r="AB24" s="46"/>
      <c r="AC24" s="56"/>
      <c r="AD24" s="19"/>
      <c r="AE24" s="22"/>
      <c r="AF24" s="49"/>
      <c r="AG24" s="22"/>
      <c r="AH24" s="56"/>
      <c r="AI24" s="21"/>
      <c r="AJ24" s="49"/>
      <c r="AK24" s="19"/>
      <c r="AL24" s="22"/>
      <c r="AM24" s="50"/>
      <c r="AN24" s="22"/>
      <c r="AO24" s="22">
        <v>878.275</v>
      </c>
      <c r="AP24" s="56">
        <v>2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55"/>
      <c r="B25" s="55"/>
      <c r="C25" s="55"/>
      <c r="D25" s="53"/>
      <c r="E25" s="18"/>
      <c r="F25" s="37"/>
      <c r="G25" s="19"/>
      <c r="H25" s="20"/>
      <c r="I25" s="19" t="s">
        <v>21</v>
      </c>
      <c r="J25" s="49"/>
      <c r="K25" s="21"/>
      <c r="L25" s="37"/>
      <c r="M25" s="21"/>
      <c r="N25" s="37"/>
      <c r="O25" s="19"/>
      <c r="P25" s="22" t="s">
        <v>21</v>
      </c>
      <c r="Q25" s="71"/>
      <c r="R25" s="22" t="s">
        <v>21</v>
      </c>
      <c r="S25" s="50"/>
      <c r="T25" s="22" t="s">
        <v>21</v>
      </c>
      <c r="U25" s="49"/>
      <c r="V25" s="24" t="s">
        <v>54</v>
      </c>
      <c r="W25" s="24" t="s">
        <v>55</v>
      </c>
      <c r="X25" s="111" t="s">
        <v>137</v>
      </c>
      <c r="Y25" s="26"/>
      <c r="Z25" s="19"/>
      <c r="AA25" s="19"/>
      <c r="AB25" s="46"/>
      <c r="AC25" s="49"/>
      <c r="AD25" s="19"/>
      <c r="AE25" s="22"/>
      <c r="AF25" s="49"/>
      <c r="AG25" s="22"/>
      <c r="AH25" s="56"/>
      <c r="AI25" s="21"/>
      <c r="AJ25" s="49"/>
      <c r="AK25" s="19"/>
      <c r="AL25" s="22"/>
      <c r="AM25" s="50"/>
      <c r="AN25" s="22"/>
      <c r="AO25" s="22">
        <v>765.865</v>
      </c>
      <c r="AP25" s="49">
        <v>5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78"/>
      <c r="B26" s="78"/>
      <c r="C26" s="78"/>
      <c r="D26" s="79"/>
      <c r="E26" s="18"/>
      <c r="F26" s="18"/>
      <c r="G26" s="19"/>
      <c r="H26" s="20"/>
      <c r="I26" s="19" t="s">
        <v>21</v>
      </c>
      <c r="J26" s="17"/>
      <c r="L26" s="17"/>
      <c r="M26" s="21"/>
      <c r="N26" s="18"/>
      <c r="O26" s="19"/>
      <c r="P26" s="22" t="s">
        <v>21</v>
      </c>
      <c r="Q26" s="17"/>
      <c r="R26" s="22" t="s">
        <v>21</v>
      </c>
      <c r="T26" s="22" t="s">
        <v>21</v>
      </c>
      <c r="U26" s="17"/>
      <c r="V26" s="24" t="s">
        <v>52</v>
      </c>
      <c r="W26" s="24" t="s">
        <v>53</v>
      </c>
      <c r="X26" s="111" t="s">
        <v>138</v>
      </c>
      <c r="Y26" s="26"/>
      <c r="Z26" s="19"/>
      <c r="AA26" s="19"/>
      <c r="AB26" s="46"/>
      <c r="AC26" s="17"/>
      <c r="AD26" s="19"/>
      <c r="AE26" s="22"/>
      <c r="AF26" s="17"/>
      <c r="AG26" s="22"/>
      <c r="AH26" s="17"/>
      <c r="AI26" s="21"/>
      <c r="AJ26" s="17"/>
      <c r="AK26" s="19"/>
      <c r="AL26" s="22"/>
      <c r="AN26" s="22"/>
      <c r="AO26" s="22">
        <v>839.92</v>
      </c>
      <c r="AP26" s="49">
        <v>4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40"/>
      <c r="B27" s="40"/>
      <c r="C27" s="40"/>
      <c r="E27" s="18"/>
      <c r="F27" s="37"/>
      <c r="G27" s="19"/>
      <c r="H27" s="20"/>
      <c r="I27" s="19" t="s">
        <v>21</v>
      </c>
      <c r="J27" s="49"/>
      <c r="K27" s="21"/>
      <c r="L27" s="37"/>
      <c r="M27" s="21"/>
      <c r="N27" s="37"/>
      <c r="O27" s="19"/>
      <c r="P27" s="22" t="s">
        <v>21</v>
      </c>
      <c r="Q27" s="49"/>
      <c r="R27" s="22" t="s">
        <v>21</v>
      </c>
      <c r="S27" s="50"/>
      <c r="T27" s="22" t="s">
        <v>21</v>
      </c>
      <c r="U27" s="49"/>
      <c r="V27" s="24" t="s">
        <v>30</v>
      </c>
      <c r="W27" s="24" t="s">
        <v>31</v>
      </c>
      <c r="X27" s="111" t="s">
        <v>32</v>
      </c>
      <c r="Y27" s="26"/>
      <c r="Z27" s="19"/>
      <c r="AA27" s="19"/>
      <c r="AB27" s="46"/>
      <c r="AC27" s="49"/>
      <c r="AD27" s="19"/>
      <c r="AE27" s="22"/>
      <c r="AF27" s="49"/>
      <c r="AG27" s="22"/>
      <c r="AH27" s="49"/>
      <c r="AI27" s="21"/>
      <c r="AJ27" s="49"/>
      <c r="AK27" s="19"/>
      <c r="AL27" s="22"/>
      <c r="AM27" s="50"/>
      <c r="AN27" s="22"/>
      <c r="AO27" s="22">
        <v>601.58</v>
      </c>
      <c r="AP27" s="49">
        <v>8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76"/>
      <c r="B28" s="76"/>
      <c r="C28" s="76"/>
      <c r="D28" s="80"/>
      <c r="E28" s="18"/>
      <c r="F28" s="18"/>
      <c r="G28" s="19"/>
      <c r="H28" s="20"/>
      <c r="I28" s="19" t="s">
        <v>21</v>
      </c>
      <c r="J28" s="17"/>
      <c r="K28" s="21"/>
      <c r="L28" s="18"/>
      <c r="M28" s="21"/>
      <c r="N28" s="18"/>
      <c r="O28" s="19"/>
      <c r="P28" s="22" t="s">
        <v>21</v>
      </c>
      <c r="Q28" s="17"/>
      <c r="R28" s="22" t="s">
        <v>21</v>
      </c>
      <c r="T28" s="22" t="s">
        <v>21</v>
      </c>
      <c r="U28" s="17"/>
      <c r="V28" s="24"/>
      <c r="W28" s="24"/>
      <c r="X28" s="42"/>
      <c r="Y28" s="26"/>
      <c r="Z28" s="19"/>
      <c r="AA28" s="19"/>
      <c r="AB28" s="46"/>
      <c r="AC28" s="17"/>
      <c r="AD28" s="19"/>
      <c r="AE28" s="22"/>
      <c r="AF28" s="17"/>
      <c r="AG28" s="22"/>
      <c r="AH28" s="17"/>
      <c r="AI28" s="21"/>
      <c r="AJ28" s="17"/>
      <c r="AK28" s="19"/>
      <c r="AL28" s="22"/>
      <c r="AN28" s="22"/>
      <c r="AO28" s="22"/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76"/>
      <c r="B29" s="76"/>
      <c r="C29" s="76"/>
      <c r="D29" s="77"/>
      <c r="E29" s="18"/>
      <c r="F29" s="18"/>
      <c r="G29" s="19"/>
      <c r="H29" s="20"/>
      <c r="I29" s="19" t="s">
        <v>21</v>
      </c>
      <c r="J29" s="17"/>
      <c r="K29" s="21"/>
      <c r="L29" s="18"/>
      <c r="M29" s="21"/>
      <c r="N29" s="18"/>
      <c r="O29" s="19"/>
      <c r="P29" s="22" t="s">
        <v>21</v>
      </c>
      <c r="Q29" s="17"/>
      <c r="R29" s="22"/>
      <c r="T29" s="22" t="s">
        <v>21</v>
      </c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21"/>
      <c r="AJ29" s="17"/>
      <c r="AK29" s="19"/>
      <c r="AL29" s="22"/>
      <c r="AN29" s="22"/>
      <c r="AO29" s="22"/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55"/>
      <c r="B30" s="55"/>
      <c r="C30" s="55"/>
      <c r="D30" s="53"/>
      <c r="E30" s="18"/>
      <c r="F30" s="37"/>
      <c r="H30" s="20"/>
      <c r="I30" s="19" t="s">
        <v>21</v>
      </c>
      <c r="J30" s="49"/>
      <c r="K30" s="21"/>
      <c r="L30" s="37"/>
      <c r="M30" s="21"/>
      <c r="N30" s="37"/>
      <c r="O30" s="19"/>
      <c r="P30" s="22" t="s">
        <v>21</v>
      </c>
      <c r="Q30" s="49"/>
      <c r="R30" s="22"/>
      <c r="S30" s="50"/>
      <c r="T30" s="22" t="s">
        <v>21</v>
      </c>
      <c r="U30" s="49"/>
      <c r="V30" s="24"/>
      <c r="W30" s="24"/>
      <c r="X30" s="42"/>
      <c r="Y30" s="26"/>
      <c r="Z30" s="19"/>
      <c r="AA30" s="20"/>
      <c r="AB30" s="46"/>
      <c r="AC30" s="49"/>
      <c r="AD30" s="19"/>
      <c r="AE30" s="22"/>
      <c r="AF30" s="49"/>
      <c r="AG30" s="22"/>
      <c r="AH30" s="49"/>
      <c r="AI30" s="21"/>
      <c r="AJ30" s="49"/>
      <c r="AK30" s="19"/>
      <c r="AL30" s="22"/>
      <c r="AM30" s="50"/>
      <c r="AN30" s="22"/>
      <c r="AO30" s="22"/>
      <c r="AP30" s="49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42" s="13" customFormat="1" ht="13.5" customHeight="1">
      <c r="A31" s="55"/>
      <c r="B31" s="55"/>
      <c r="C31" s="55"/>
      <c r="D31" s="53"/>
      <c r="E31" s="18"/>
      <c r="F31" s="37"/>
      <c r="G31" s="19"/>
      <c r="H31" s="20"/>
      <c r="I31" s="19" t="s">
        <v>21</v>
      </c>
      <c r="J31" s="49"/>
      <c r="K31" s="21"/>
      <c r="L31" s="37"/>
      <c r="M31" s="21"/>
      <c r="N31" s="37"/>
      <c r="O31" s="19"/>
      <c r="P31" s="22" t="s">
        <v>21</v>
      </c>
      <c r="Q31" s="49"/>
      <c r="R31" s="22"/>
      <c r="S31" s="50"/>
      <c r="T31" s="22" t="s">
        <v>21</v>
      </c>
      <c r="U31" s="49"/>
      <c r="V31" s="24"/>
      <c r="W31" s="24"/>
      <c r="X31" s="42"/>
      <c r="Y31" s="26"/>
      <c r="Z31" s="19"/>
      <c r="AA31" s="19"/>
      <c r="AB31" s="46"/>
      <c r="AC31" s="49"/>
      <c r="AD31" s="19"/>
      <c r="AE31" s="22"/>
      <c r="AF31" s="49"/>
      <c r="AG31" s="22"/>
      <c r="AH31" s="49"/>
      <c r="AI31" s="21"/>
      <c r="AJ31" s="49"/>
      <c r="AK31" s="19"/>
      <c r="AL31" s="22"/>
      <c r="AM31" s="50"/>
      <c r="AN31" s="22"/>
      <c r="AO31" s="22"/>
      <c r="AP31" s="49"/>
    </row>
    <row r="32" spans="1:42" s="13" customFormat="1" ht="13.5" customHeight="1">
      <c r="A32" s="40"/>
      <c r="B32" s="40"/>
      <c r="C32" s="40"/>
      <c r="D32" s="17"/>
      <c r="E32" s="18"/>
      <c r="F32" s="37"/>
      <c r="G32" s="19"/>
      <c r="H32" s="20"/>
      <c r="I32" s="19" t="s">
        <v>21</v>
      </c>
      <c r="J32" s="49"/>
      <c r="K32" s="21"/>
      <c r="L32" s="37"/>
      <c r="M32" s="21"/>
      <c r="N32" s="37"/>
      <c r="O32" s="19"/>
      <c r="P32" s="22" t="s">
        <v>21</v>
      </c>
      <c r="Q32" s="49"/>
      <c r="R32" s="22"/>
      <c r="S32" s="50"/>
      <c r="T32" s="22" t="s">
        <v>21</v>
      </c>
      <c r="U32" s="49"/>
      <c r="V32" s="24"/>
      <c r="W32" s="24"/>
      <c r="X32" s="42"/>
      <c r="Y32" s="26"/>
      <c r="Z32" s="19"/>
      <c r="AA32" s="19"/>
      <c r="AB32" s="46"/>
      <c r="AC32" s="49"/>
      <c r="AD32" s="19"/>
      <c r="AE32" s="22"/>
      <c r="AF32" s="49"/>
      <c r="AG32" s="22"/>
      <c r="AH32" s="49"/>
      <c r="AI32" s="21"/>
      <c r="AJ32" s="49"/>
      <c r="AK32" s="19"/>
      <c r="AL32" s="22"/>
      <c r="AM32" s="50"/>
      <c r="AN32" s="22"/>
      <c r="AO32" s="22"/>
      <c r="AP32" s="49"/>
    </row>
  </sheetData>
  <mergeCells count="18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A5:I5"/>
    <mergeCell ref="A18:I18"/>
    <mergeCell ref="V5:AB5"/>
    <mergeCell ref="O3:Q3"/>
    <mergeCell ref="E3:F3"/>
    <mergeCell ref="G3:J3"/>
    <mergeCell ref="K3:L3"/>
    <mergeCell ref="M3:N3"/>
  </mergeCells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2003-05-12T09:26:20Z</cp:lastPrinted>
  <dcterms:created xsi:type="dcterms:W3CDTF">2000-04-20T06:06:45Z</dcterms:created>
  <dcterms:modified xsi:type="dcterms:W3CDTF">2003-05-12T09:31:57Z</dcterms:modified>
  <cp:category/>
  <cp:version/>
  <cp:contentType/>
  <cp:contentStatus/>
</cp:coreProperties>
</file>