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2"/>
  </bookViews>
  <sheets>
    <sheet name="Tabelle1" sheetId="1" r:id="rId1"/>
    <sheet name="D u. B - Jugend" sheetId="2" r:id="rId2"/>
    <sheet name="A LK S" sheetId="3" r:id="rId3"/>
  </sheets>
  <definedNames/>
  <calcPr fullCalcOnLoad="1"/>
</workbook>
</file>

<file path=xl/sharedStrings.xml><?xml version="1.0" encoding="utf-8"?>
<sst xmlns="http://schemas.openxmlformats.org/spreadsheetml/2006/main" count="537" uniqueCount="127">
  <si>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</si>
  <si>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</si>
  <si>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</si>
  <si>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</si>
  <si>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</si>
  <si>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</si>
  <si>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</si>
  <si>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</si>
  <si>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</si>
  <si>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</si>
  <si>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</si>
  <si>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</si>
  <si>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Fliege Weit Zeihand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</si>
  <si>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</si>
  <si>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</si>
  <si>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</si>
  <si>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</si>
  <si>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</si>
  <si>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</si>
  <si>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</si>
  <si>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</si>
  <si>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</si>
  <si>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</si>
  <si>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</si>
  <si>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</si>
  <si>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</si>
  <si>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</si>
  <si>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</si>
  <si>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>Ebert</t>
  </si>
  <si>
    <t xml:space="preserve">Ergebnisliste 6. Rosengartenturnier am 28. 06. 03 in Forst /Lausitz </t>
  </si>
  <si>
    <t>Stefan</t>
  </si>
  <si>
    <t>SAV Freiberg</t>
  </si>
  <si>
    <t>DJM</t>
  </si>
  <si>
    <t xml:space="preserve">Schönberg </t>
  </si>
  <si>
    <t>Dirk</t>
  </si>
  <si>
    <t>TG Westewitz</t>
  </si>
  <si>
    <t>Jupe</t>
  </si>
  <si>
    <t>Jessica</t>
  </si>
  <si>
    <t>Castingclub Peitz</t>
  </si>
  <si>
    <t>DJW</t>
  </si>
  <si>
    <t>D - Jugend</t>
  </si>
  <si>
    <t>C - Jugend weiblich</t>
  </si>
  <si>
    <t>Urbanik</t>
  </si>
  <si>
    <t>Sandra</t>
  </si>
  <si>
    <t>CJW</t>
  </si>
  <si>
    <t>Schwabe</t>
  </si>
  <si>
    <t>Christin</t>
  </si>
  <si>
    <t>Kramer</t>
  </si>
  <si>
    <t>Kopyciok</t>
  </si>
  <si>
    <t>Cindy</t>
  </si>
  <si>
    <t>Blinde</t>
  </si>
  <si>
    <t>Buder</t>
  </si>
  <si>
    <t>Stefanie</t>
  </si>
  <si>
    <t>Platz</t>
  </si>
  <si>
    <t>C - Jugend männlich</t>
  </si>
  <si>
    <t>Demin</t>
  </si>
  <si>
    <t>Shenia</t>
  </si>
  <si>
    <t>CJM</t>
  </si>
  <si>
    <t>Tobias</t>
  </si>
  <si>
    <t>Weigel</t>
  </si>
  <si>
    <t>Tino</t>
  </si>
  <si>
    <t>SC Borussia Friedrichsf.</t>
  </si>
  <si>
    <t>B - Jugend weiblich</t>
  </si>
  <si>
    <t>Gornig</t>
  </si>
  <si>
    <t>Janine</t>
  </si>
  <si>
    <t>Steppan</t>
  </si>
  <si>
    <t>Sabrina</t>
  </si>
  <si>
    <t>Nicole</t>
  </si>
  <si>
    <t>Brandt</t>
  </si>
  <si>
    <t>Laura</t>
  </si>
  <si>
    <t>Eberhardt</t>
  </si>
  <si>
    <t>Dana</t>
  </si>
  <si>
    <t>B - Jugend männlich</t>
  </si>
  <si>
    <t>Schönknecht</t>
  </si>
  <si>
    <t>Sven</t>
  </si>
  <si>
    <t>Becher</t>
  </si>
  <si>
    <t>Andre</t>
  </si>
  <si>
    <t>LV Berlin-Brandenburg</t>
  </si>
  <si>
    <t>ASV Gützkow</t>
  </si>
  <si>
    <t>BJW</t>
  </si>
  <si>
    <t>BJM</t>
  </si>
  <si>
    <t>A - Jugend weiblich</t>
  </si>
  <si>
    <t>Daniela</t>
  </si>
  <si>
    <t>AJW</t>
  </si>
  <si>
    <t>A - Jugend männlich</t>
  </si>
  <si>
    <t>Döhring</t>
  </si>
  <si>
    <t>Alexander</t>
  </si>
  <si>
    <t>AJM</t>
  </si>
  <si>
    <t>von Kittlitz</t>
  </si>
  <si>
    <t>Carsten</t>
  </si>
  <si>
    <t>Pfeiffer</t>
  </si>
  <si>
    <t>Fabian</t>
  </si>
  <si>
    <t>Rieck</t>
  </si>
  <si>
    <t>Rene</t>
  </si>
  <si>
    <t>Leistungsklasse Damen</t>
  </si>
  <si>
    <t>Andrea</t>
  </si>
  <si>
    <t>LD</t>
  </si>
  <si>
    <t>Leistungsklasse Männer</t>
  </si>
  <si>
    <t>Wagner</t>
  </si>
  <si>
    <t>Frank</t>
  </si>
  <si>
    <t>Scholze</t>
  </si>
  <si>
    <t>Sebastian</t>
  </si>
  <si>
    <t>Thomas</t>
  </si>
  <si>
    <t>AV Sebnitz</t>
  </si>
  <si>
    <t>LM</t>
  </si>
  <si>
    <t>Kleen</t>
  </si>
  <si>
    <t>Amigo</t>
  </si>
  <si>
    <t>Senioren 1</t>
  </si>
  <si>
    <t>Kröhn</t>
  </si>
  <si>
    <t>Wolfgang</t>
  </si>
  <si>
    <t>H.-Joachim</t>
  </si>
  <si>
    <t>Senioren 2 und 3</t>
  </si>
  <si>
    <t>Richter</t>
  </si>
  <si>
    <t>Lutz</t>
  </si>
  <si>
    <t>Oelke</t>
  </si>
  <si>
    <t>Heinz</t>
  </si>
  <si>
    <t>Bartelt</t>
  </si>
  <si>
    <t>Riese</t>
  </si>
  <si>
    <t>Bernd</t>
  </si>
  <si>
    <t>Rudi</t>
  </si>
  <si>
    <t>Dietmar</t>
  </si>
  <si>
    <t>Goddäus</t>
  </si>
  <si>
    <t>Erich</t>
  </si>
  <si>
    <t>SAV Süd Tempelhof</t>
  </si>
  <si>
    <t>VAN Thüringen</t>
  </si>
  <si>
    <t>S</t>
  </si>
  <si>
    <t>Blatt 3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</si>
</sst>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3" fontId="8" fillId="0" borderId="1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3" fontId="4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6" fillId="0" borderId="2" xfId="0" applyNumberFormat="1" applyFont="1" applyFill="1" applyBorder="1" applyAlignment="1" applyProtection="1">
      <alignment horizontal="left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4" xfId="0" applyNumberFormat="1" applyFont="1" applyFill="1" applyBorder="1" applyAlignment="1" applyProtection="1">
      <alignment horizontal="left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6" fillId="0" borderId="2" xfId="0" applyNumberFormat="1" applyFont="1" applyFill="1" applyBorder="1" applyAlignment="1" applyProtection="1">
      <alignment horizontal="center" shrinkToFit="1"/>
      <protection/>
    </xf>
    <xf numFmtId="0" fontId="6" fillId="0" borderId="3" xfId="0" applyNumberFormat="1" applyFont="1" applyFill="1" applyBorder="1" applyAlignment="1" applyProtection="1">
      <alignment horizontal="center" shrinkToFit="1"/>
      <protection/>
    </xf>
    <xf numFmtId="0" fontId="6" fillId="0" borderId="2" xfId="0" applyNumberFormat="1" applyFont="1" applyFill="1" applyBorder="1" applyAlignment="1" applyProtection="1">
      <alignment horizontal="left" shrinkToFit="1"/>
      <protection/>
    </xf>
    <xf numFmtId="0" fontId="6" fillId="0" borderId="3" xfId="0" applyNumberFormat="1" applyFont="1" applyFill="1" applyBorder="1" applyAlignment="1" applyProtection="1">
      <alignment horizontal="left" shrinkToFit="1"/>
      <protection/>
    </xf>
    <xf numFmtId="0" fontId="5" fillId="0" borderId="1" xfId="0" applyNumberFormat="1" applyFont="1" applyFill="1" applyBorder="1" applyAlignment="1" applyProtection="1">
      <alignment horizontal="center" shrinkToFit="1"/>
      <protection/>
    </xf>
    <xf numFmtId="0" fontId="6" fillId="0" borderId="4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6"/>
  <sheetViews>
    <sheetView workbookViewId="0" topLeftCell="A1">
      <selection activeCell="A5" sqref="A5:C5"/>
    </sheetView>
  </sheetViews>
  <sheetFormatPr defaultColWidth="11.421875" defaultRowHeight="12.75"/>
  <cols>
    <col min="1" max="1" width="11.57421875" style="5" customWidth="1"/>
    <col min="2" max="2" width="8.421875" style="5" customWidth="1"/>
    <col min="3" max="3" width="20.57421875" style="5" customWidth="1"/>
    <col min="4" max="4" width="7.57421875" style="6" customWidth="1"/>
    <col min="5" max="5" width="8.28125" style="1" customWidth="1"/>
    <col min="6" max="6" width="10.00390625" style="3" customWidth="1"/>
    <col min="7" max="7" width="10.00390625" style="2" customWidth="1"/>
    <col min="8" max="8" width="7.140625" style="3" bestFit="1" customWidth="1"/>
    <col min="9" max="9" width="7.421875" style="7" customWidth="1"/>
    <col min="10" max="10" width="7.57421875" style="7" customWidth="1"/>
    <col min="11" max="11" width="10.00390625" style="3" customWidth="1"/>
    <col min="12" max="13" width="10.00390625" style="4" customWidth="1"/>
    <col min="14" max="14" width="4.00390625" style="35" customWidth="1"/>
    <col min="15" max="15" width="10.00390625" style="5" customWidth="1"/>
    <col min="16" max="16" width="4.140625" style="41" customWidth="1"/>
    <col min="17" max="16384" width="10.00390625" style="5" customWidth="1"/>
  </cols>
  <sheetData>
    <row r="1" spans="1:16" s="13" customFormat="1" ht="12.75">
      <c r="A1" s="51" t="s">
        <v>29</v>
      </c>
      <c r="B1" s="51"/>
      <c r="C1" s="51"/>
      <c r="D1" s="51"/>
      <c r="E1" s="51"/>
      <c r="F1" s="51"/>
      <c r="G1" s="51"/>
      <c r="H1" s="14"/>
      <c r="I1" s="9"/>
      <c r="J1" s="9"/>
      <c r="K1" s="10"/>
      <c r="L1" s="11"/>
      <c r="M1" s="12" t="s">
        <v>0</v>
      </c>
      <c r="N1" s="31"/>
      <c r="P1" s="38"/>
    </row>
    <row r="2" spans="4:16" s="13" customFormat="1" ht="12.75">
      <c r="D2" s="15"/>
      <c r="E2" s="16"/>
      <c r="F2" s="10"/>
      <c r="G2" s="17"/>
      <c r="H2" s="10"/>
      <c r="I2" s="9"/>
      <c r="J2" s="9"/>
      <c r="K2" s="10"/>
      <c r="L2" s="11"/>
      <c r="M2" s="11"/>
      <c r="N2" s="32"/>
      <c r="P2" s="38"/>
    </row>
    <row r="3" spans="1:128" s="8" customFormat="1" ht="12.75">
      <c r="A3" s="30" t="s">
        <v>2</v>
      </c>
      <c r="B3" s="30" t="s">
        <v>3</v>
      </c>
      <c r="C3" s="8" t="s">
        <v>4</v>
      </c>
      <c r="D3" s="18" t="s">
        <v>5</v>
      </c>
      <c r="E3" s="53" t="s">
        <v>6</v>
      </c>
      <c r="F3" s="20" t="s">
        <v>7</v>
      </c>
      <c r="G3" s="21"/>
      <c r="H3" s="20"/>
      <c r="I3" s="22" t="s">
        <v>8</v>
      </c>
      <c r="J3" s="22" t="s">
        <v>8</v>
      </c>
      <c r="K3" s="20" t="s">
        <v>9</v>
      </c>
      <c r="L3" s="23"/>
      <c r="M3" s="23" t="s">
        <v>10</v>
      </c>
      <c r="N3" s="33" t="s">
        <v>53</v>
      </c>
      <c r="O3" s="8" t="s">
        <v>11</v>
      </c>
      <c r="P3" s="39" t="s">
        <v>53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s="8" customFormat="1" ht="12.75">
      <c r="A4" s="30"/>
      <c r="B4" s="30"/>
      <c r="D4" s="18"/>
      <c r="E4" s="19"/>
      <c r="F4" s="25" t="s">
        <v>18</v>
      </c>
      <c r="G4" s="26" t="s">
        <v>19</v>
      </c>
      <c r="H4" s="25" t="s">
        <v>20</v>
      </c>
      <c r="I4" s="27" t="s">
        <v>21</v>
      </c>
      <c r="J4" s="22" t="s">
        <v>22</v>
      </c>
      <c r="K4" s="25" t="s">
        <v>23</v>
      </c>
      <c r="L4" s="24" t="s">
        <v>24</v>
      </c>
      <c r="M4" s="23"/>
      <c r="N4" s="34"/>
      <c r="P4" s="40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s="8" customFormat="1" ht="12.75">
      <c r="A5" s="56" t="s">
        <v>40</v>
      </c>
      <c r="B5" s="59"/>
      <c r="C5" s="57"/>
      <c r="D5" s="18"/>
      <c r="E5" s="19"/>
      <c r="F5" s="25"/>
      <c r="G5" s="26"/>
      <c r="H5" s="25"/>
      <c r="I5" s="27"/>
      <c r="J5" s="22"/>
      <c r="K5" s="25"/>
      <c r="L5" s="24"/>
      <c r="M5" s="23"/>
      <c r="N5" s="34"/>
      <c r="P5" s="40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8" customFormat="1" ht="12.75">
      <c r="A6" s="30" t="s">
        <v>28</v>
      </c>
      <c r="B6" s="30" t="s">
        <v>30</v>
      </c>
      <c r="C6" s="8" t="s">
        <v>31</v>
      </c>
      <c r="D6" s="18" t="s">
        <v>32</v>
      </c>
      <c r="E6" s="19"/>
      <c r="F6" s="20"/>
      <c r="G6" s="21"/>
      <c r="H6" s="20" t="s">
        <v>26</v>
      </c>
      <c r="I6" s="22">
        <v>82</v>
      </c>
      <c r="J6" s="22">
        <v>75</v>
      </c>
      <c r="K6" s="20">
        <v>49.85</v>
      </c>
      <c r="L6" s="23">
        <f>K6*1.5</f>
        <v>74.775</v>
      </c>
      <c r="M6" s="23">
        <f>SUM(I6,J6,L6)</f>
        <v>231.775</v>
      </c>
      <c r="N6" s="34">
        <v>1</v>
      </c>
      <c r="O6" s="23" t="s">
        <v>26</v>
      </c>
      <c r="P6" s="4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8" customFormat="1" ht="12.75">
      <c r="A7" s="30" t="s">
        <v>33</v>
      </c>
      <c r="B7" s="30" t="s">
        <v>34</v>
      </c>
      <c r="C7" s="8" t="s">
        <v>35</v>
      </c>
      <c r="D7" s="18" t="s">
        <v>32</v>
      </c>
      <c r="E7" s="19">
        <v>65</v>
      </c>
      <c r="F7" s="20">
        <v>34.23</v>
      </c>
      <c r="G7" s="21">
        <v>33.63</v>
      </c>
      <c r="H7" s="20">
        <f>SUM(F7,G7)</f>
        <v>67.86</v>
      </c>
      <c r="I7" s="22">
        <v>68</v>
      </c>
      <c r="J7" s="22">
        <v>60</v>
      </c>
      <c r="K7" s="20">
        <v>49.47</v>
      </c>
      <c r="L7" s="23">
        <f>K7*1.5</f>
        <v>74.205</v>
      </c>
      <c r="M7" s="23">
        <f>SUM(I7,J7,L7)</f>
        <v>202.20499999999998</v>
      </c>
      <c r="N7" s="34">
        <v>2</v>
      </c>
      <c r="O7" s="23">
        <f>SUM(E7,H7,I7,J7,L7)</f>
        <v>335.065</v>
      </c>
      <c r="P7" s="40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8" customFormat="1" ht="12.75">
      <c r="A8" s="30" t="s">
        <v>36</v>
      </c>
      <c r="B8" s="30" t="s">
        <v>37</v>
      </c>
      <c r="C8" s="8" t="s">
        <v>38</v>
      </c>
      <c r="D8" s="18" t="s">
        <v>39</v>
      </c>
      <c r="E8" s="19"/>
      <c r="G8" s="21"/>
      <c r="H8" s="20" t="s">
        <v>26</v>
      </c>
      <c r="I8" s="8">
        <v>10</v>
      </c>
      <c r="J8" s="22">
        <v>5</v>
      </c>
      <c r="K8" s="20">
        <v>28.39</v>
      </c>
      <c r="L8" s="23">
        <f aca="true" t="shared" si="0" ref="L8:L36">K8*1.5</f>
        <v>42.585</v>
      </c>
      <c r="M8" s="23">
        <f>SUM(I8,J8,L8)</f>
        <v>57.585</v>
      </c>
      <c r="N8" s="34">
        <v>3</v>
      </c>
      <c r="O8" s="23" t="s">
        <v>26</v>
      </c>
      <c r="P8" s="4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s="8" customFormat="1" ht="12.75">
      <c r="A9" s="30" t="s">
        <v>26</v>
      </c>
      <c r="B9" s="30" t="s">
        <v>26</v>
      </c>
      <c r="C9" s="8" t="s">
        <v>26</v>
      </c>
      <c r="D9" s="18" t="s">
        <v>26</v>
      </c>
      <c r="E9" s="19"/>
      <c r="G9" s="21"/>
      <c r="H9" s="20" t="s">
        <v>26</v>
      </c>
      <c r="J9" s="22"/>
      <c r="K9" s="20"/>
      <c r="L9" s="23" t="s">
        <v>26</v>
      </c>
      <c r="M9" s="23" t="s">
        <v>26</v>
      </c>
      <c r="N9" s="34"/>
      <c r="O9" s="23" t="s">
        <v>26</v>
      </c>
      <c r="P9" s="4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8" customFormat="1" ht="12.75">
      <c r="A10" s="56" t="s">
        <v>41</v>
      </c>
      <c r="B10" s="59"/>
      <c r="C10" s="57"/>
      <c r="D10" s="18"/>
      <c r="E10" s="19"/>
      <c r="G10" s="21"/>
      <c r="H10" s="20" t="s">
        <v>26</v>
      </c>
      <c r="I10" s="22"/>
      <c r="J10" s="22"/>
      <c r="K10" s="20"/>
      <c r="L10" s="23" t="s">
        <v>26</v>
      </c>
      <c r="M10" s="23" t="s">
        <v>26</v>
      </c>
      <c r="N10" s="34"/>
      <c r="O10" s="23" t="s">
        <v>26</v>
      </c>
      <c r="P10" s="40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8" customFormat="1" ht="12.75">
      <c r="A11" s="30" t="s">
        <v>26</v>
      </c>
      <c r="B11" s="30" t="s">
        <v>26</v>
      </c>
      <c r="C11" s="8" t="s">
        <v>26</v>
      </c>
      <c r="D11" s="18" t="s">
        <v>26</v>
      </c>
      <c r="E11" s="19"/>
      <c r="G11" s="21"/>
      <c r="H11" s="20" t="s">
        <v>26</v>
      </c>
      <c r="J11" s="22"/>
      <c r="K11" s="20"/>
      <c r="L11" s="23" t="s">
        <v>26</v>
      </c>
      <c r="M11" s="23" t="s">
        <v>26</v>
      </c>
      <c r="N11" s="34"/>
      <c r="O11" s="23" t="s">
        <v>26</v>
      </c>
      <c r="P11" s="40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8" customFormat="1" ht="12.75">
      <c r="A12" s="30" t="s">
        <v>42</v>
      </c>
      <c r="B12" s="30" t="s">
        <v>43</v>
      </c>
      <c r="C12" s="8" t="s">
        <v>35</v>
      </c>
      <c r="D12" s="18" t="s">
        <v>44</v>
      </c>
      <c r="E12" s="19">
        <v>90</v>
      </c>
      <c r="F12" s="8">
        <v>36.19</v>
      </c>
      <c r="G12" s="21">
        <v>35.53</v>
      </c>
      <c r="H12" s="20">
        <f aca="true" t="shared" si="1" ref="H12:H36">SUM(F12,G12)</f>
        <v>71.72</v>
      </c>
      <c r="I12" s="8">
        <v>84</v>
      </c>
      <c r="J12" s="22">
        <v>80</v>
      </c>
      <c r="K12" s="20">
        <v>55.04</v>
      </c>
      <c r="L12" s="23">
        <f t="shared" si="0"/>
        <v>82.56</v>
      </c>
      <c r="M12" s="23">
        <f aca="true" t="shared" si="2" ref="M12:M17">SUM(I12,J12,L12)</f>
        <v>246.56</v>
      </c>
      <c r="N12" s="34">
        <v>1</v>
      </c>
      <c r="O12" s="23">
        <f>SUM(E12,H12,I12,J12,L12)</f>
        <v>408.28000000000003</v>
      </c>
      <c r="P12" s="40">
        <v>1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s="8" customFormat="1" ht="12.75">
      <c r="A13" s="30" t="s">
        <v>45</v>
      </c>
      <c r="B13" s="30" t="s">
        <v>46</v>
      </c>
      <c r="C13" s="8" t="s">
        <v>38</v>
      </c>
      <c r="D13" s="18" t="s">
        <v>44</v>
      </c>
      <c r="E13" s="19">
        <v>95</v>
      </c>
      <c r="F13" s="8">
        <v>38.14</v>
      </c>
      <c r="G13" s="21">
        <v>37.66</v>
      </c>
      <c r="H13" s="20">
        <f t="shared" si="1"/>
        <v>75.8</v>
      </c>
      <c r="I13" s="8">
        <v>84</v>
      </c>
      <c r="J13" s="22">
        <v>45</v>
      </c>
      <c r="K13" s="20">
        <v>54.14</v>
      </c>
      <c r="L13" s="23">
        <f t="shared" si="0"/>
        <v>81.21000000000001</v>
      </c>
      <c r="M13" s="23">
        <f t="shared" si="2"/>
        <v>210.21</v>
      </c>
      <c r="N13" s="34">
        <v>2</v>
      </c>
      <c r="O13" s="23">
        <f>SUM(E13,H13,I13,J13,L13)</f>
        <v>381.01</v>
      </c>
      <c r="P13" s="40">
        <v>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8" customFormat="1" ht="12.75">
      <c r="A14" s="30" t="s">
        <v>47</v>
      </c>
      <c r="B14" s="30" t="s">
        <v>43</v>
      </c>
      <c r="C14" s="8" t="s">
        <v>31</v>
      </c>
      <c r="D14" s="18" t="s">
        <v>44</v>
      </c>
      <c r="E14" s="19"/>
      <c r="G14" s="21"/>
      <c r="H14" s="20">
        <f t="shared" si="1"/>
        <v>0</v>
      </c>
      <c r="I14" s="8">
        <v>62</v>
      </c>
      <c r="J14" s="22">
        <v>75</v>
      </c>
      <c r="K14" s="20">
        <v>40.06</v>
      </c>
      <c r="L14" s="23">
        <f t="shared" si="0"/>
        <v>60.09</v>
      </c>
      <c r="M14" s="23">
        <f t="shared" si="2"/>
        <v>197.09</v>
      </c>
      <c r="N14" s="34">
        <v>3</v>
      </c>
      <c r="O14" s="23" t="s">
        <v>26</v>
      </c>
      <c r="P14" s="4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28" s="8" customFormat="1" ht="12.75">
      <c r="A15" s="30" t="s">
        <v>48</v>
      </c>
      <c r="B15" s="30" t="s">
        <v>49</v>
      </c>
      <c r="C15" s="8" t="s">
        <v>38</v>
      </c>
      <c r="D15" s="18" t="s">
        <v>44</v>
      </c>
      <c r="E15" s="19"/>
      <c r="F15" s="20"/>
      <c r="G15" s="21"/>
      <c r="H15" s="20">
        <f t="shared" si="1"/>
        <v>0</v>
      </c>
      <c r="I15" s="8">
        <v>52</v>
      </c>
      <c r="J15" s="22">
        <v>35</v>
      </c>
      <c r="K15" s="20">
        <v>46.63</v>
      </c>
      <c r="L15" s="23">
        <f t="shared" si="0"/>
        <v>69.94500000000001</v>
      </c>
      <c r="M15" s="23">
        <f t="shared" si="2"/>
        <v>156.945</v>
      </c>
      <c r="N15" s="34">
        <v>4</v>
      </c>
      <c r="O15" s="23" t="s">
        <v>26</v>
      </c>
      <c r="P15" s="40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</row>
    <row r="16" spans="1:128" s="8" customFormat="1" ht="12.75">
      <c r="A16" s="30" t="s">
        <v>50</v>
      </c>
      <c r="B16" s="30" t="s">
        <v>46</v>
      </c>
      <c r="C16" s="8" t="s">
        <v>38</v>
      </c>
      <c r="D16" s="18" t="s">
        <v>44</v>
      </c>
      <c r="E16" s="19"/>
      <c r="F16" s="20"/>
      <c r="G16" s="21"/>
      <c r="H16" s="20">
        <f t="shared" si="1"/>
        <v>0</v>
      </c>
      <c r="I16" s="8">
        <v>54</v>
      </c>
      <c r="J16" s="22">
        <v>35</v>
      </c>
      <c r="K16" s="20">
        <v>40.97</v>
      </c>
      <c r="L16" s="23">
        <f t="shared" si="0"/>
        <v>61.455</v>
      </c>
      <c r="M16" s="23">
        <f t="shared" si="2"/>
        <v>150.45499999999998</v>
      </c>
      <c r="N16" s="34">
        <v>5</v>
      </c>
      <c r="O16" s="23" t="s">
        <v>26</v>
      </c>
      <c r="P16" s="40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</row>
    <row r="17" spans="1:128" s="8" customFormat="1" ht="12.75">
      <c r="A17" s="30" t="s">
        <v>51</v>
      </c>
      <c r="B17" s="30" t="s">
        <v>52</v>
      </c>
      <c r="C17" s="8" t="s">
        <v>38</v>
      </c>
      <c r="D17" s="18" t="s">
        <v>44</v>
      </c>
      <c r="E17" s="19">
        <v>20</v>
      </c>
      <c r="F17" s="20">
        <v>19.44</v>
      </c>
      <c r="G17" s="21">
        <v>16.09</v>
      </c>
      <c r="H17" s="20">
        <f t="shared" si="1"/>
        <v>35.53</v>
      </c>
      <c r="I17" s="8">
        <v>50</v>
      </c>
      <c r="J17" s="22">
        <v>45</v>
      </c>
      <c r="K17" s="20">
        <v>0</v>
      </c>
      <c r="L17" s="23">
        <f t="shared" si="0"/>
        <v>0</v>
      </c>
      <c r="M17" s="23">
        <f t="shared" si="2"/>
        <v>95</v>
      </c>
      <c r="N17" s="34">
        <v>6</v>
      </c>
      <c r="O17" s="23">
        <f>SUM(E17,H17,I17,J17,L17)</f>
        <v>150.53</v>
      </c>
      <c r="P17" s="40">
        <v>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</row>
    <row r="18" spans="1:16" s="13" customFormat="1" ht="12.75">
      <c r="A18" s="30" t="s">
        <v>26</v>
      </c>
      <c r="B18" s="30" t="s">
        <v>26</v>
      </c>
      <c r="C18" s="8" t="s">
        <v>26</v>
      </c>
      <c r="D18" s="18" t="s">
        <v>26</v>
      </c>
      <c r="E18" s="19"/>
      <c r="F18" s="20"/>
      <c r="G18" s="21"/>
      <c r="H18" s="20" t="s">
        <v>26</v>
      </c>
      <c r="I18" s="8"/>
      <c r="J18" s="22"/>
      <c r="K18" s="20"/>
      <c r="L18" s="23" t="s">
        <v>26</v>
      </c>
      <c r="M18" s="23" t="s">
        <v>26</v>
      </c>
      <c r="N18" s="34"/>
      <c r="O18" s="23" t="s">
        <v>26</v>
      </c>
      <c r="P18" s="40"/>
    </row>
    <row r="19" spans="1:16" s="13" customFormat="1" ht="12.75">
      <c r="A19" s="54" t="s">
        <v>54</v>
      </c>
      <c r="B19" s="55"/>
      <c r="C19" s="8" t="s">
        <v>26</v>
      </c>
      <c r="D19" s="18" t="s">
        <v>26</v>
      </c>
      <c r="E19" s="19"/>
      <c r="F19" s="20"/>
      <c r="G19" s="21"/>
      <c r="H19" s="20" t="s">
        <v>26</v>
      </c>
      <c r="I19" s="8"/>
      <c r="J19" s="22"/>
      <c r="K19" s="20"/>
      <c r="L19" s="23" t="s">
        <v>26</v>
      </c>
      <c r="M19" s="23" t="s">
        <v>26</v>
      </c>
      <c r="N19" s="34"/>
      <c r="O19" s="23" t="s">
        <v>26</v>
      </c>
      <c r="P19" s="40"/>
    </row>
    <row r="20" spans="1:16" s="13" customFormat="1" ht="12.75">
      <c r="A20" s="30"/>
      <c r="B20" s="30"/>
      <c r="C20" s="8"/>
      <c r="D20" s="18"/>
      <c r="E20" s="19"/>
      <c r="F20" s="20"/>
      <c r="G20" s="21"/>
      <c r="H20" s="20" t="s">
        <v>26</v>
      </c>
      <c r="I20" s="22"/>
      <c r="J20" s="22"/>
      <c r="K20" s="20"/>
      <c r="L20" s="23" t="s">
        <v>26</v>
      </c>
      <c r="M20" s="23" t="s">
        <v>26</v>
      </c>
      <c r="N20" s="34"/>
      <c r="O20" s="23" t="s">
        <v>26</v>
      </c>
      <c r="P20" s="40"/>
    </row>
    <row r="21" spans="1:128" s="8" customFormat="1" ht="12.75">
      <c r="A21" s="30" t="s">
        <v>55</v>
      </c>
      <c r="B21" s="30" t="s">
        <v>56</v>
      </c>
      <c r="C21" s="8" t="s">
        <v>61</v>
      </c>
      <c r="D21" s="18" t="s">
        <v>57</v>
      </c>
      <c r="E21" s="19">
        <v>65</v>
      </c>
      <c r="F21" s="20">
        <v>36.32</v>
      </c>
      <c r="G21" s="21">
        <v>36.17</v>
      </c>
      <c r="H21" s="20">
        <f t="shared" si="1"/>
        <v>72.49000000000001</v>
      </c>
      <c r="I21" s="8">
        <v>86</v>
      </c>
      <c r="J21" s="22">
        <v>80</v>
      </c>
      <c r="K21" s="20">
        <v>64.63</v>
      </c>
      <c r="L21" s="23">
        <f t="shared" si="0"/>
        <v>96.945</v>
      </c>
      <c r="M21" s="23">
        <f>SUM(I21,J21,L21)</f>
        <v>262.945</v>
      </c>
      <c r="N21" s="34">
        <v>1</v>
      </c>
      <c r="O21" s="23">
        <f>SUM(E21,H21,I21,J21,L21)</f>
        <v>400.435</v>
      </c>
      <c r="P21" s="40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</row>
    <row r="22" spans="1:16" s="13" customFormat="1" ht="12.75">
      <c r="A22" s="30" t="s">
        <v>28</v>
      </c>
      <c r="B22" s="30" t="s">
        <v>58</v>
      </c>
      <c r="C22" s="8" t="s">
        <v>31</v>
      </c>
      <c r="D22" s="18" t="s">
        <v>57</v>
      </c>
      <c r="E22" s="19">
        <v>60</v>
      </c>
      <c r="F22" s="20">
        <v>33.79</v>
      </c>
      <c r="G22" s="21">
        <v>32.02</v>
      </c>
      <c r="H22" s="20">
        <f t="shared" si="1"/>
        <v>65.81</v>
      </c>
      <c r="I22" s="8">
        <v>90</v>
      </c>
      <c r="J22" s="22">
        <v>70</v>
      </c>
      <c r="K22" s="20">
        <v>48.18</v>
      </c>
      <c r="L22" s="23">
        <f t="shared" si="0"/>
        <v>72.27</v>
      </c>
      <c r="M22" s="23">
        <f>SUM(I22,J22,L22)</f>
        <v>232.26999999999998</v>
      </c>
      <c r="N22" s="34">
        <v>2</v>
      </c>
      <c r="O22" s="23">
        <f>SUM(E22,H22,I22,J22,L22)</f>
        <v>358.08</v>
      </c>
      <c r="P22" s="40">
        <v>2</v>
      </c>
    </row>
    <row r="23" spans="1:16" s="13" customFormat="1" ht="12.75">
      <c r="A23" s="30" t="s">
        <v>59</v>
      </c>
      <c r="B23" s="30" t="s">
        <v>60</v>
      </c>
      <c r="C23" s="8" t="s">
        <v>61</v>
      </c>
      <c r="D23" s="18" t="s">
        <v>57</v>
      </c>
      <c r="E23" s="19">
        <v>10</v>
      </c>
      <c r="F23" s="20">
        <v>26.13</v>
      </c>
      <c r="G23" s="21">
        <v>25.02</v>
      </c>
      <c r="H23" s="20">
        <f t="shared" si="1"/>
        <v>51.15</v>
      </c>
      <c r="I23" s="8">
        <v>82</v>
      </c>
      <c r="J23" s="22">
        <v>25</v>
      </c>
      <c r="K23" s="20">
        <v>50.12</v>
      </c>
      <c r="L23" s="23">
        <f t="shared" si="0"/>
        <v>75.17999999999999</v>
      </c>
      <c r="M23" s="23">
        <f>SUM(I23,J23,L23)</f>
        <v>182.18</v>
      </c>
      <c r="N23" s="34">
        <v>3</v>
      </c>
      <c r="O23" s="23">
        <f>SUM(E23,H23,I23,J23,L23)</f>
        <v>243.32999999999998</v>
      </c>
      <c r="P23" s="40">
        <v>3</v>
      </c>
    </row>
    <row r="24" spans="1:16" s="13" customFormat="1" ht="12.75">
      <c r="A24" s="30" t="s">
        <v>26</v>
      </c>
      <c r="B24" s="30" t="s">
        <v>26</v>
      </c>
      <c r="C24" s="8" t="s">
        <v>26</v>
      </c>
      <c r="D24" s="18" t="s">
        <v>26</v>
      </c>
      <c r="E24" s="19"/>
      <c r="F24" s="20"/>
      <c r="G24" s="21"/>
      <c r="H24" s="20" t="s">
        <v>26</v>
      </c>
      <c r="I24" s="8"/>
      <c r="J24" s="22"/>
      <c r="K24" s="20"/>
      <c r="L24" s="23" t="s">
        <v>26</v>
      </c>
      <c r="M24" s="23" t="s">
        <v>26</v>
      </c>
      <c r="N24" s="34"/>
      <c r="O24" s="23" t="s">
        <v>26</v>
      </c>
      <c r="P24" s="40"/>
    </row>
    <row r="25" spans="1:16" s="13" customFormat="1" ht="12.75">
      <c r="A25" s="56" t="s">
        <v>62</v>
      </c>
      <c r="B25" s="57"/>
      <c r="C25" s="8" t="s">
        <v>26</v>
      </c>
      <c r="D25" s="18" t="s">
        <v>26</v>
      </c>
      <c r="E25" s="19"/>
      <c r="F25" s="20"/>
      <c r="G25" s="21"/>
      <c r="H25" s="20" t="s">
        <v>26</v>
      </c>
      <c r="I25" s="8"/>
      <c r="J25" s="22"/>
      <c r="K25" s="20"/>
      <c r="L25" s="23" t="s">
        <v>26</v>
      </c>
      <c r="M25" s="23" t="s">
        <v>26</v>
      </c>
      <c r="N25" s="34"/>
      <c r="O25" s="23" t="s">
        <v>26</v>
      </c>
      <c r="P25" s="40"/>
    </row>
    <row r="26" spans="1:16" s="13" customFormat="1" ht="12.75">
      <c r="A26" s="30"/>
      <c r="B26" s="30"/>
      <c r="C26" s="8"/>
      <c r="D26" s="18"/>
      <c r="E26" s="19"/>
      <c r="F26" s="20"/>
      <c r="G26" s="21"/>
      <c r="H26" s="20" t="s">
        <v>26</v>
      </c>
      <c r="I26" s="22"/>
      <c r="J26" s="22"/>
      <c r="K26" s="20"/>
      <c r="L26" s="23" t="s">
        <v>26</v>
      </c>
      <c r="M26" s="23" t="s">
        <v>26</v>
      </c>
      <c r="N26" s="34"/>
      <c r="O26" s="23" t="s">
        <v>26</v>
      </c>
      <c r="P26" s="40"/>
    </row>
    <row r="27" spans="1:128" s="8" customFormat="1" ht="12.75">
      <c r="A27" s="30" t="s">
        <v>63</v>
      </c>
      <c r="B27" s="30" t="s">
        <v>64</v>
      </c>
      <c r="C27" s="8" t="s">
        <v>35</v>
      </c>
      <c r="D27" s="18" t="s">
        <v>79</v>
      </c>
      <c r="E27" s="19">
        <v>65</v>
      </c>
      <c r="F27" s="20">
        <v>39.95</v>
      </c>
      <c r="G27" s="21">
        <v>39.89</v>
      </c>
      <c r="H27" s="20">
        <f t="shared" si="1"/>
        <v>79.84</v>
      </c>
      <c r="I27" s="22">
        <v>86</v>
      </c>
      <c r="J27" s="22">
        <v>80</v>
      </c>
      <c r="K27" s="20">
        <v>59.33</v>
      </c>
      <c r="L27" s="23">
        <f t="shared" si="0"/>
        <v>88.995</v>
      </c>
      <c r="M27" s="23"/>
      <c r="N27" s="34"/>
      <c r="O27" s="23">
        <f>SUM(E27,H27,I27,J27,L27)</f>
        <v>399.83500000000004</v>
      </c>
      <c r="P27" s="40">
        <v>1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</row>
    <row r="28" spans="1:128" s="8" customFormat="1" ht="12.75">
      <c r="A28" s="30" t="s">
        <v>65</v>
      </c>
      <c r="B28" s="30" t="s">
        <v>66</v>
      </c>
      <c r="C28" s="8" t="s">
        <v>38</v>
      </c>
      <c r="D28" s="18" t="s">
        <v>79</v>
      </c>
      <c r="E28" s="19">
        <v>80</v>
      </c>
      <c r="F28" s="20">
        <v>35.5</v>
      </c>
      <c r="G28" s="21">
        <v>34.25</v>
      </c>
      <c r="H28" s="20">
        <f t="shared" si="1"/>
        <v>69.75</v>
      </c>
      <c r="I28" s="22">
        <v>82</v>
      </c>
      <c r="J28" s="22">
        <v>60</v>
      </c>
      <c r="K28" s="20">
        <v>48.32</v>
      </c>
      <c r="L28" s="23">
        <f t="shared" si="0"/>
        <v>72.48</v>
      </c>
      <c r="M28" s="23"/>
      <c r="N28" s="34"/>
      <c r="O28" s="23">
        <f>SUM(E28,H28,I28,J28,L28)</f>
        <v>364.23</v>
      </c>
      <c r="P28" s="40">
        <v>2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</row>
    <row r="29" spans="1:128" s="8" customFormat="1" ht="12.75">
      <c r="A29" s="30" t="s">
        <v>47</v>
      </c>
      <c r="B29" s="30" t="s">
        <v>67</v>
      </c>
      <c r="C29" s="8" t="s">
        <v>31</v>
      </c>
      <c r="D29" s="18" t="s">
        <v>79</v>
      </c>
      <c r="E29" s="19">
        <v>75</v>
      </c>
      <c r="F29" s="20">
        <v>39.09</v>
      </c>
      <c r="G29" s="21">
        <v>35.06</v>
      </c>
      <c r="H29" s="20">
        <f t="shared" si="1"/>
        <v>74.15</v>
      </c>
      <c r="I29" s="8">
        <v>70</v>
      </c>
      <c r="J29" s="22">
        <v>60</v>
      </c>
      <c r="K29" s="20">
        <v>54.43</v>
      </c>
      <c r="L29" s="23">
        <f t="shared" si="0"/>
        <v>81.645</v>
      </c>
      <c r="M29" s="23"/>
      <c r="N29" s="34"/>
      <c r="O29" s="23">
        <f>SUM(E29,H29,I29,J29,L29)</f>
        <v>360.79499999999996</v>
      </c>
      <c r="P29" s="40">
        <v>3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s="8" customFormat="1" ht="12.75">
      <c r="A30" s="30" t="s">
        <v>68</v>
      </c>
      <c r="B30" s="30" t="s">
        <v>69</v>
      </c>
      <c r="C30" s="8" t="s">
        <v>38</v>
      </c>
      <c r="D30" s="18" t="s">
        <v>79</v>
      </c>
      <c r="E30" s="19">
        <v>20</v>
      </c>
      <c r="F30" s="20">
        <v>26.74</v>
      </c>
      <c r="G30" s="21">
        <v>24.79</v>
      </c>
      <c r="H30" s="20">
        <f t="shared" si="1"/>
        <v>51.53</v>
      </c>
      <c r="I30" s="22">
        <v>84</v>
      </c>
      <c r="J30" s="22">
        <v>15</v>
      </c>
      <c r="K30" s="20">
        <v>27.6</v>
      </c>
      <c r="L30" s="23">
        <f t="shared" si="0"/>
        <v>41.400000000000006</v>
      </c>
      <c r="M30" s="23"/>
      <c r="N30" s="34"/>
      <c r="O30" s="23">
        <f>SUM(E30,H30,I30,J30,L30)</f>
        <v>211.93</v>
      </c>
      <c r="P30" s="40">
        <v>4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s="8" customFormat="1" ht="12.75">
      <c r="A31" s="30" t="s">
        <v>70</v>
      </c>
      <c r="B31" s="30" t="s">
        <v>71</v>
      </c>
      <c r="C31" s="8" t="s">
        <v>78</v>
      </c>
      <c r="D31" s="18" t="s">
        <v>79</v>
      </c>
      <c r="E31" s="19">
        <v>20</v>
      </c>
      <c r="F31" s="20">
        <v>24.78</v>
      </c>
      <c r="G31" s="21">
        <v>20.96</v>
      </c>
      <c r="H31" s="20">
        <f t="shared" si="1"/>
        <v>45.74</v>
      </c>
      <c r="I31" s="22">
        <v>56</v>
      </c>
      <c r="J31" s="22">
        <v>15</v>
      </c>
      <c r="K31" s="20">
        <v>33.54</v>
      </c>
      <c r="L31" s="23">
        <f t="shared" si="0"/>
        <v>50.31</v>
      </c>
      <c r="M31" s="23"/>
      <c r="N31" s="34"/>
      <c r="O31" s="23">
        <f>SUM(E31,H31,I31,J31,L31)</f>
        <v>187.05</v>
      </c>
      <c r="P31" s="40">
        <v>5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6" s="13" customFormat="1" ht="12.75">
      <c r="A32" s="30" t="s">
        <v>26</v>
      </c>
      <c r="B32" s="30" t="s">
        <v>26</v>
      </c>
      <c r="C32" s="8" t="s">
        <v>26</v>
      </c>
      <c r="D32" s="18" t="s">
        <v>26</v>
      </c>
      <c r="E32" s="19"/>
      <c r="F32" s="20"/>
      <c r="G32" s="21"/>
      <c r="H32" s="20" t="s">
        <v>26</v>
      </c>
      <c r="I32" s="22"/>
      <c r="J32" s="22"/>
      <c r="K32" s="20"/>
      <c r="L32" s="23" t="s">
        <v>26</v>
      </c>
      <c r="M32" s="23"/>
      <c r="N32" s="34"/>
      <c r="O32" s="23" t="s">
        <v>26</v>
      </c>
      <c r="P32" s="40"/>
    </row>
    <row r="33" spans="1:16" s="13" customFormat="1" ht="12.75">
      <c r="A33" s="56" t="s">
        <v>72</v>
      </c>
      <c r="B33" s="57"/>
      <c r="C33" s="8"/>
      <c r="D33" s="18" t="s">
        <v>26</v>
      </c>
      <c r="E33" s="19"/>
      <c r="F33" s="20"/>
      <c r="G33" s="21"/>
      <c r="H33" s="20" t="s">
        <v>26</v>
      </c>
      <c r="I33" s="22"/>
      <c r="J33" s="22"/>
      <c r="K33" s="20"/>
      <c r="L33" s="23" t="s">
        <v>26</v>
      </c>
      <c r="M33" s="23"/>
      <c r="N33" s="34"/>
      <c r="O33" s="23" t="s">
        <v>26</v>
      </c>
      <c r="P33" s="40"/>
    </row>
    <row r="34" spans="1:16" s="13" customFormat="1" ht="12.75">
      <c r="A34" s="30"/>
      <c r="B34" s="30"/>
      <c r="C34" s="8"/>
      <c r="D34" s="18"/>
      <c r="E34" s="19"/>
      <c r="F34" s="20"/>
      <c r="G34" s="21"/>
      <c r="H34" s="20" t="s">
        <v>26</v>
      </c>
      <c r="I34" s="22"/>
      <c r="J34" s="22"/>
      <c r="K34" s="20"/>
      <c r="L34" s="23" t="s">
        <v>26</v>
      </c>
      <c r="M34" s="23"/>
      <c r="N34" s="34"/>
      <c r="O34" s="23" t="s">
        <v>26</v>
      </c>
      <c r="P34" s="40"/>
    </row>
    <row r="35" spans="1:16" s="13" customFormat="1" ht="12.75">
      <c r="A35" s="30" t="s">
        <v>73</v>
      </c>
      <c r="B35" s="30" t="s">
        <v>74</v>
      </c>
      <c r="C35" s="8" t="s">
        <v>77</v>
      </c>
      <c r="D35" s="18" t="s">
        <v>80</v>
      </c>
      <c r="E35" s="19">
        <v>50</v>
      </c>
      <c r="F35" s="20">
        <v>44.04</v>
      </c>
      <c r="G35" s="21">
        <v>43.6</v>
      </c>
      <c r="H35" s="20">
        <f t="shared" si="1"/>
        <v>87.64</v>
      </c>
      <c r="I35" s="22">
        <v>64</v>
      </c>
      <c r="J35" s="22">
        <v>45</v>
      </c>
      <c r="K35" s="20">
        <v>60.1</v>
      </c>
      <c r="L35" s="23">
        <f t="shared" si="0"/>
        <v>90.15</v>
      </c>
      <c r="M35" s="23"/>
      <c r="N35" s="34"/>
      <c r="O35" s="23">
        <f>SUM(E35,H35,I35,J35,L35)</f>
        <v>336.78999999999996</v>
      </c>
      <c r="P35" s="40">
        <v>1</v>
      </c>
    </row>
    <row r="36" spans="1:16" s="13" customFormat="1" ht="12.75">
      <c r="A36" s="30" t="s">
        <v>75</v>
      </c>
      <c r="B36" s="30" t="s">
        <v>76</v>
      </c>
      <c r="C36" s="8" t="s">
        <v>77</v>
      </c>
      <c r="D36" s="18" t="s">
        <v>80</v>
      </c>
      <c r="E36" s="19">
        <v>40</v>
      </c>
      <c r="F36" s="20">
        <v>37.87</v>
      </c>
      <c r="G36" s="21">
        <v>37.32</v>
      </c>
      <c r="H36" s="20">
        <f t="shared" si="1"/>
        <v>75.19</v>
      </c>
      <c r="I36" s="22">
        <v>76</v>
      </c>
      <c r="J36" s="22">
        <v>40</v>
      </c>
      <c r="K36" s="20">
        <v>56.6</v>
      </c>
      <c r="L36" s="23">
        <f t="shared" si="0"/>
        <v>84.9</v>
      </c>
      <c r="M36" s="23"/>
      <c r="N36" s="34"/>
      <c r="O36" s="23">
        <f>SUM(E36,H36,I36,J36,L36)</f>
        <v>316.09000000000003</v>
      </c>
      <c r="P36" s="40">
        <v>2</v>
      </c>
    </row>
  </sheetData>
  <mergeCells count="6">
    <mergeCell ref="A33:B33"/>
    <mergeCell ref="A1:G1"/>
    <mergeCell ref="A19:B19"/>
    <mergeCell ref="A25:B25"/>
    <mergeCell ref="A10:C10"/>
    <mergeCell ref="A5:C5"/>
  </mergeCells>
  <printOptions/>
  <pageMargins left="0.3937007874015748" right="0.5905511811023623" top="0.984251968503937" bottom="0.7874015748031497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M36"/>
  <sheetViews>
    <sheetView tabSelected="1" workbookViewId="0" topLeftCell="A1">
      <selection activeCell="U7" sqref="U7"/>
    </sheetView>
  </sheetViews>
  <sheetFormatPr defaultColWidth="11.421875" defaultRowHeight="12.75"/>
  <cols>
    <col min="1" max="1" width="11.57421875" style="5" customWidth="1"/>
    <col min="2" max="2" width="8.421875" style="43" customWidth="1"/>
    <col min="3" max="3" width="20.57421875" style="5" customWidth="1"/>
    <col min="4" max="4" width="6.7109375" style="6" customWidth="1"/>
    <col min="5" max="5" width="9.00390625" style="1" customWidth="1"/>
    <col min="6" max="7" width="10.00390625" style="2" customWidth="1"/>
    <col min="8" max="8" width="10.00390625" style="3" customWidth="1"/>
    <col min="9" max="9" width="7.421875" style="7" customWidth="1"/>
    <col min="10" max="10" width="7.28125" style="7" customWidth="1"/>
    <col min="11" max="11" width="10.00390625" style="3" customWidth="1"/>
    <col min="12" max="12" width="10.00390625" style="4" customWidth="1"/>
    <col min="13" max="13" width="8.00390625" style="4" customWidth="1"/>
    <col min="14" max="14" width="10.00390625" style="5" customWidth="1"/>
    <col min="15" max="15" width="4.7109375" style="41" customWidth="1"/>
    <col min="16" max="17" width="9.140625" style="5" customWidth="1"/>
    <col min="18" max="18" width="19.57421875" style="5" customWidth="1"/>
    <col min="19" max="19" width="6.28125" style="6" customWidth="1"/>
    <col min="20" max="22" width="9.140625" style="3" customWidth="1"/>
    <col min="23" max="23" width="7.7109375" style="3" customWidth="1"/>
    <col min="24" max="24" width="8.57421875" style="5" customWidth="1"/>
    <col min="25" max="25" width="10.57421875" style="4" customWidth="1"/>
    <col min="26" max="26" width="4.00390625" style="47" customWidth="1"/>
    <col min="27" max="27" width="6.00390625" style="45" customWidth="1"/>
    <col min="28" max="28" width="6.7109375" style="3" customWidth="1"/>
    <col min="29" max="30" width="8.57421875" style="4" customWidth="1"/>
    <col min="31" max="31" width="8.8515625" style="4" customWidth="1"/>
    <col min="32" max="32" width="4.00390625" style="47" customWidth="1"/>
    <col min="33" max="16384" width="10.00390625" style="5" customWidth="1"/>
  </cols>
  <sheetData>
    <row r="1" spans="1:32" s="13" customFormat="1" ht="12.75">
      <c r="A1" s="51" t="s">
        <v>29</v>
      </c>
      <c r="B1" s="51"/>
      <c r="C1" s="51"/>
      <c r="D1" s="51"/>
      <c r="E1" s="51"/>
      <c r="F1" s="51"/>
      <c r="G1" s="51"/>
      <c r="H1" s="14"/>
      <c r="I1" s="9"/>
      <c r="J1" s="9"/>
      <c r="K1" s="10"/>
      <c r="L1" s="11"/>
      <c r="M1" s="12" t="s">
        <v>1</v>
      </c>
      <c r="O1" s="38"/>
      <c r="P1" s="51" t="str">
        <f>A1</f>
        <v>Ergebnisliste 6. Rosengartenturnier am 28. 06. 03 in Forst /Lausitz </v>
      </c>
      <c r="Q1" s="51"/>
      <c r="R1" s="51"/>
      <c r="S1" s="51"/>
      <c r="T1" s="51"/>
      <c r="U1" s="51"/>
      <c r="V1" s="51"/>
      <c r="W1" s="10"/>
      <c r="Y1" s="11"/>
      <c r="Z1" s="46"/>
      <c r="AA1" s="44"/>
      <c r="AB1" s="10"/>
      <c r="AC1" s="11"/>
      <c r="AD1" s="11"/>
      <c r="AE1" s="12" t="s">
        <v>126</v>
      </c>
      <c r="AF1" s="46"/>
    </row>
    <row r="2" spans="2:32" s="13" customFormat="1" ht="12.75">
      <c r="B2" s="42"/>
      <c r="D2" s="15"/>
      <c r="E2" s="16"/>
      <c r="F2" s="17"/>
      <c r="G2" s="17"/>
      <c r="H2" s="10"/>
      <c r="I2" s="9"/>
      <c r="J2" s="9"/>
      <c r="K2" s="10"/>
      <c r="L2" s="11"/>
      <c r="M2" s="11"/>
      <c r="O2" s="38"/>
      <c r="S2" s="15"/>
      <c r="T2" s="10"/>
      <c r="U2" s="10"/>
      <c r="V2" s="10"/>
      <c r="W2" s="10"/>
      <c r="Y2" s="11"/>
      <c r="Z2" s="46"/>
      <c r="AA2" s="44"/>
      <c r="AB2" s="10"/>
      <c r="AC2" s="11"/>
      <c r="AD2" s="11"/>
      <c r="AE2" s="11"/>
      <c r="AF2" s="46"/>
    </row>
    <row r="3" spans="1:143" s="8" customFormat="1" ht="12.75">
      <c r="A3" s="8" t="s">
        <v>2</v>
      </c>
      <c r="B3" s="30" t="s">
        <v>3</v>
      </c>
      <c r="C3" s="8" t="s">
        <v>4</v>
      </c>
      <c r="D3" s="58" t="s">
        <v>5</v>
      </c>
      <c r="E3" s="53" t="s">
        <v>6</v>
      </c>
      <c r="F3" s="21" t="s">
        <v>7</v>
      </c>
      <c r="G3" s="21"/>
      <c r="H3" s="20"/>
      <c r="I3" s="22" t="s">
        <v>8</v>
      </c>
      <c r="J3" s="22" t="s">
        <v>8</v>
      </c>
      <c r="K3" s="20" t="s">
        <v>9</v>
      </c>
      <c r="L3" s="23"/>
      <c r="M3" s="29" t="s">
        <v>10</v>
      </c>
      <c r="N3" s="8" t="s">
        <v>11</v>
      </c>
      <c r="O3" s="39" t="s">
        <v>53</v>
      </c>
      <c r="P3" s="8" t="s">
        <v>2</v>
      </c>
      <c r="Q3" s="8" t="s">
        <v>3</v>
      </c>
      <c r="R3" s="8" t="s">
        <v>4</v>
      </c>
      <c r="S3" s="58" t="s">
        <v>5</v>
      </c>
      <c r="T3" s="20" t="s">
        <v>12</v>
      </c>
      <c r="U3" s="20"/>
      <c r="V3" s="20"/>
      <c r="W3" s="20" t="s">
        <v>13</v>
      </c>
      <c r="Y3" s="29" t="s">
        <v>14</v>
      </c>
      <c r="Z3" s="39" t="s">
        <v>53</v>
      </c>
      <c r="AA3" s="27" t="s">
        <v>15</v>
      </c>
      <c r="AB3" s="20" t="s">
        <v>16</v>
      </c>
      <c r="AC3" s="24"/>
      <c r="AD3" s="23" t="s">
        <v>17</v>
      </c>
      <c r="AE3" s="23" t="s">
        <v>27</v>
      </c>
      <c r="AF3" s="39" t="s">
        <v>53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</row>
    <row r="4" spans="2:143" s="8" customFormat="1" ht="12.75">
      <c r="B4" s="30"/>
      <c r="D4" s="18"/>
      <c r="E4" s="19"/>
      <c r="F4" s="26" t="s">
        <v>18</v>
      </c>
      <c r="G4" s="26" t="s">
        <v>19</v>
      </c>
      <c r="H4" s="25" t="s">
        <v>20</v>
      </c>
      <c r="I4" s="27" t="s">
        <v>21</v>
      </c>
      <c r="J4" s="22" t="s">
        <v>22</v>
      </c>
      <c r="K4" s="25" t="s">
        <v>23</v>
      </c>
      <c r="L4" s="24" t="s">
        <v>24</v>
      </c>
      <c r="M4" s="23"/>
      <c r="O4" s="40"/>
      <c r="S4" s="18"/>
      <c r="T4" s="25" t="s">
        <v>18</v>
      </c>
      <c r="U4" s="25" t="s">
        <v>19</v>
      </c>
      <c r="V4" s="20" t="s">
        <v>20</v>
      </c>
      <c r="W4" s="25" t="s">
        <v>23</v>
      </c>
      <c r="X4" s="8" t="s">
        <v>24</v>
      </c>
      <c r="Y4" s="23"/>
      <c r="Z4" s="39"/>
      <c r="AA4" s="27"/>
      <c r="AB4" s="25" t="s">
        <v>23</v>
      </c>
      <c r="AC4" s="24" t="s">
        <v>24</v>
      </c>
      <c r="AD4" s="23" t="s">
        <v>25</v>
      </c>
      <c r="AE4" s="23"/>
      <c r="AF4" s="39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</row>
    <row r="5" spans="1:143" s="8" customFormat="1" ht="12.75">
      <c r="A5" s="28" t="s">
        <v>81</v>
      </c>
      <c r="B5" s="30"/>
      <c r="D5" s="18"/>
      <c r="E5" s="19"/>
      <c r="F5" s="21"/>
      <c r="G5" s="21"/>
      <c r="H5" s="20" t="s">
        <v>26</v>
      </c>
      <c r="I5" s="22"/>
      <c r="J5" s="22"/>
      <c r="K5" s="20"/>
      <c r="L5" s="23" t="s">
        <v>26</v>
      </c>
      <c r="M5" s="23" t="s">
        <v>26</v>
      </c>
      <c r="N5" s="23" t="s">
        <v>26</v>
      </c>
      <c r="O5" s="40"/>
      <c r="P5" s="37" t="s">
        <v>26</v>
      </c>
      <c r="Q5" s="36"/>
      <c r="R5" s="8" t="s">
        <v>26</v>
      </c>
      <c r="S5" s="18" t="s">
        <v>26</v>
      </c>
      <c r="T5" s="20"/>
      <c r="U5" s="20"/>
      <c r="V5" s="20"/>
      <c r="W5" s="20"/>
      <c r="Y5" s="23"/>
      <c r="Z5" s="39"/>
      <c r="AA5" s="27"/>
      <c r="AB5" s="20"/>
      <c r="AC5" s="23"/>
      <c r="AD5" s="23"/>
      <c r="AE5" s="23"/>
      <c r="AF5" s="39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</row>
    <row r="6" spans="1:143" s="8" customFormat="1" ht="12.75">
      <c r="A6" s="8" t="s">
        <v>70</v>
      </c>
      <c r="B6" s="30" t="s">
        <v>82</v>
      </c>
      <c r="C6" s="8" t="s">
        <v>78</v>
      </c>
      <c r="D6" s="18" t="s">
        <v>83</v>
      </c>
      <c r="E6" s="19">
        <v>10</v>
      </c>
      <c r="F6" s="21">
        <v>32.83</v>
      </c>
      <c r="G6" s="21">
        <v>31.06</v>
      </c>
      <c r="H6" s="20">
        <f>SUM(F6,G6)</f>
        <v>63.89</v>
      </c>
      <c r="I6" s="22">
        <v>86</v>
      </c>
      <c r="J6" s="22">
        <v>25</v>
      </c>
      <c r="K6" s="20">
        <v>52.14</v>
      </c>
      <c r="L6" s="23">
        <f>K6*1.5</f>
        <v>78.21000000000001</v>
      </c>
      <c r="M6" s="23" t="s">
        <v>26</v>
      </c>
      <c r="N6" s="23">
        <f>SUM(E6,H6,I6,J6,L6)</f>
        <v>263.1</v>
      </c>
      <c r="O6" s="40">
        <v>1</v>
      </c>
      <c r="P6" s="8" t="s">
        <v>26</v>
      </c>
      <c r="Q6" s="8" t="s">
        <v>26</v>
      </c>
      <c r="R6" s="8" t="s">
        <v>26</v>
      </c>
      <c r="S6" s="18" t="s">
        <v>26</v>
      </c>
      <c r="T6" s="20" t="s">
        <v>26</v>
      </c>
      <c r="U6" s="20" t="s">
        <v>26</v>
      </c>
      <c r="V6" s="20"/>
      <c r="W6" s="20"/>
      <c r="X6" s="23"/>
      <c r="Y6" s="23"/>
      <c r="Z6" s="39"/>
      <c r="AA6" s="27"/>
      <c r="AB6" s="20"/>
      <c r="AC6" s="23"/>
      <c r="AD6" s="23"/>
      <c r="AE6" s="23"/>
      <c r="AF6" s="39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</row>
    <row r="7" spans="1:143" s="8" customFormat="1" ht="12.75">
      <c r="A7" s="8" t="s">
        <v>26</v>
      </c>
      <c r="B7" s="30" t="s">
        <v>26</v>
      </c>
      <c r="C7" s="8" t="s">
        <v>26</v>
      </c>
      <c r="D7" s="18" t="s">
        <v>26</v>
      </c>
      <c r="E7" s="19"/>
      <c r="F7" s="21"/>
      <c r="G7" s="21"/>
      <c r="H7" s="20">
        <f aca="true" t="shared" si="0" ref="H7:H33">SUM(F7,G7)</f>
        <v>0</v>
      </c>
      <c r="J7" s="22"/>
      <c r="K7" s="20"/>
      <c r="L7" s="23" t="s">
        <v>26</v>
      </c>
      <c r="M7" s="23" t="s">
        <v>26</v>
      </c>
      <c r="N7" s="23" t="s">
        <v>26</v>
      </c>
      <c r="O7" s="40"/>
      <c r="P7" s="8" t="str">
        <f aca="true" t="shared" si="1" ref="P7:P33">A7</f>
        <v> </v>
      </c>
      <c r="Q7" s="8" t="str">
        <f>B7</f>
        <v> </v>
      </c>
      <c r="R7" s="8" t="str">
        <f aca="true" t="shared" si="2" ref="R7:R33">C7</f>
        <v> </v>
      </c>
      <c r="S7" s="18" t="str">
        <f aca="true" t="shared" si="3" ref="S7:S33">D7</f>
        <v> </v>
      </c>
      <c r="T7" s="20"/>
      <c r="U7" s="21"/>
      <c r="V7" s="20"/>
      <c r="W7" s="20"/>
      <c r="X7" s="23"/>
      <c r="Y7" s="23"/>
      <c r="Z7" s="39"/>
      <c r="AA7" s="27"/>
      <c r="AB7" s="20"/>
      <c r="AC7" s="23"/>
      <c r="AD7" s="23"/>
      <c r="AE7" s="23"/>
      <c r="AF7" s="39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</row>
    <row r="8" spans="1:143" s="8" customFormat="1" ht="12.75">
      <c r="A8" s="49" t="s">
        <v>84</v>
      </c>
      <c r="B8" s="50"/>
      <c r="C8" s="8" t="s">
        <v>26</v>
      </c>
      <c r="D8" s="18" t="s">
        <v>26</v>
      </c>
      <c r="E8" s="19"/>
      <c r="F8" s="21"/>
      <c r="G8" s="21"/>
      <c r="H8" s="20">
        <f t="shared" si="0"/>
        <v>0</v>
      </c>
      <c r="J8" s="22"/>
      <c r="K8" s="20"/>
      <c r="L8" s="23" t="s">
        <v>26</v>
      </c>
      <c r="M8" s="23" t="s">
        <v>26</v>
      </c>
      <c r="N8" s="23" t="s">
        <v>26</v>
      </c>
      <c r="O8" s="40"/>
      <c r="P8" s="49" t="str">
        <f t="shared" si="1"/>
        <v>A - Jugend männlich</v>
      </c>
      <c r="Q8" s="52"/>
      <c r="R8" s="50"/>
      <c r="S8" s="18" t="str">
        <f t="shared" si="3"/>
        <v> </v>
      </c>
      <c r="T8" s="20"/>
      <c r="U8" s="21"/>
      <c r="V8" s="20"/>
      <c r="W8" s="20"/>
      <c r="X8" s="23"/>
      <c r="Y8" s="23"/>
      <c r="Z8" s="39"/>
      <c r="AA8" s="27"/>
      <c r="AB8" s="20"/>
      <c r="AC8" s="23"/>
      <c r="AD8" s="23"/>
      <c r="AE8" s="23"/>
      <c r="AF8" s="39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</row>
    <row r="9" spans="1:143" s="8" customFormat="1" ht="12.75">
      <c r="A9" s="8" t="s">
        <v>85</v>
      </c>
      <c r="B9" s="30" t="s">
        <v>86</v>
      </c>
      <c r="C9" s="8" t="s">
        <v>77</v>
      </c>
      <c r="D9" s="18" t="s">
        <v>87</v>
      </c>
      <c r="E9" s="19">
        <v>90</v>
      </c>
      <c r="F9" s="21">
        <v>40.75</v>
      </c>
      <c r="G9" s="21">
        <v>37.92</v>
      </c>
      <c r="H9" s="20">
        <f t="shared" si="0"/>
        <v>78.67</v>
      </c>
      <c r="I9" s="22">
        <v>92</v>
      </c>
      <c r="J9" s="22">
        <v>90</v>
      </c>
      <c r="K9" s="20">
        <v>59.48</v>
      </c>
      <c r="L9" s="23">
        <f aca="true" t="shared" si="4" ref="L9:L33">K9*1.5</f>
        <v>89.22</v>
      </c>
      <c r="M9" s="23" t="s">
        <v>26</v>
      </c>
      <c r="N9" s="23">
        <f aca="true" t="shared" si="5" ref="N9:N33">SUM(E9,H9,I9,J9,L9)</f>
        <v>439.89</v>
      </c>
      <c r="O9" s="40">
        <v>1</v>
      </c>
      <c r="P9" s="30" t="str">
        <f t="shared" si="1"/>
        <v>Döhring</v>
      </c>
      <c r="Q9" s="30" t="str">
        <f aca="true" t="shared" si="6" ref="Q9:Q33">B9</f>
        <v>Alexander</v>
      </c>
      <c r="R9" s="30" t="str">
        <f t="shared" si="2"/>
        <v>LV Berlin-Brandenburg</v>
      </c>
      <c r="S9" s="18" t="str">
        <f t="shared" si="3"/>
        <v>AJM</v>
      </c>
      <c r="T9" s="20">
        <v>51.43</v>
      </c>
      <c r="U9" s="21">
        <v>50.92</v>
      </c>
      <c r="V9" s="20">
        <f aca="true" t="shared" si="7" ref="V9:V33">SUM(T9,U9)</f>
        <v>102.35</v>
      </c>
      <c r="W9" s="20">
        <v>90.16</v>
      </c>
      <c r="X9" s="23">
        <f aca="true" t="shared" si="8" ref="X9:X33">W9*1.5</f>
        <v>135.24</v>
      </c>
      <c r="Y9" s="23">
        <f aca="true" t="shared" si="9" ref="Y9:Y33">SUM(N9,V9,X9)</f>
        <v>677.48</v>
      </c>
      <c r="Z9" s="39">
        <v>1</v>
      </c>
      <c r="AA9" s="27">
        <v>45</v>
      </c>
      <c r="AB9" s="20">
        <v>85.31</v>
      </c>
      <c r="AC9" s="23">
        <f>AB9*1.5</f>
        <v>127.965</v>
      </c>
      <c r="AD9" s="23">
        <f>SUM(AA9,AC9)</f>
        <v>172.965</v>
      </c>
      <c r="AE9" s="23">
        <f>Y9+AD9</f>
        <v>850.445</v>
      </c>
      <c r="AF9" s="48">
        <v>3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</row>
    <row r="10" spans="1:143" s="8" customFormat="1" ht="12.75">
      <c r="A10" s="8" t="s">
        <v>88</v>
      </c>
      <c r="B10" s="30" t="s">
        <v>89</v>
      </c>
      <c r="C10" s="8" t="s">
        <v>77</v>
      </c>
      <c r="D10" s="18" t="s">
        <v>87</v>
      </c>
      <c r="E10" s="19">
        <v>85</v>
      </c>
      <c r="F10" s="21">
        <v>47</v>
      </c>
      <c r="G10" s="21">
        <v>44.7</v>
      </c>
      <c r="H10" s="20">
        <f t="shared" si="0"/>
        <v>91.7</v>
      </c>
      <c r="I10" s="8">
        <v>88</v>
      </c>
      <c r="J10" s="22">
        <v>75</v>
      </c>
      <c r="K10" s="20">
        <v>61.96</v>
      </c>
      <c r="L10" s="23">
        <f t="shared" si="4"/>
        <v>92.94</v>
      </c>
      <c r="M10" s="23" t="s">
        <v>26</v>
      </c>
      <c r="N10" s="23">
        <f t="shared" si="5"/>
        <v>432.64</v>
      </c>
      <c r="O10" s="40">
        <v>2</v>
      </c>
      <c r="P10" s="30" t="str">
        <f t="shared" si="1"/>
        <v>von Kittlitz</v>
      </c>
      <c r="Q10" s="30" t="str">
        <f t="shared" si="6"/>
        <v>Carsten</v>
      </c>
      <c r="R10" s="30" t="str">
        <f t="shared" si="2"/>
        <v>LV Berlin-Brandenburg</v>
      </c>
      <c r="S10" s="18" t="str">
        <f t="shared" si="3"/>
        <v>AJM</v>
      </c>
      <c r="T10" s="20">
        <v>59.85</v>
      </c>
      <c r="U10" s="21">
        <v>59.7</v>
      </c>
      <c r="V10" s="20">
        <f t="shared" si="7"/>
        <v>119.55000000000001</v>
      </c>
      <c r="W10" s="20">
        <v>79.62</v>
      </c>
      <c r="X10" s="23">
        <f t="shared" si="8"/>
        <v>119.43</v>
      </c>
      <c r="Y10" s="23">
        <f t="shared" si="9"/>
        <v>671.6200000000001</v>
      </c>
      <c r="Z10" s="39">
        <v>2</v>
      </c>
      <c r="AA10" s="27"/>
      <c r="AB10" s="20" t="s">
        <v>26</v>
      </c>
      <c r="AC10" s="23" t="s">
        <v>26</v>
      </c>
      <c r="AD10" s="23" t="s">
        <v>26</v>
      </c>
      <c r="AE10" s="23" t="s">
        <v>26</v>
      </c>
      <c r="AF10" s="39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</row>
    <row r="11" spans="1:143" s="8" customFormat="1" ht="12.75">
      <c r="A11" s="8" t="s">
        <v>90</v>
      </c>
      <c r="B11" s="30" t="s">
        <v>91</v>
      </c>
      <c r="C11" s="8" t="s">
        <v>78</v>
      </c>
      <c r="D11" s="18" t="s">
        <v>87</v>
      </c>
      <c r="E11" s="19">
        <v>60</v>
      </c>
      <c r="F11" s="21">
        <v>43.36</v>
      </c>
      <c r="G11" s="21">
        <v>40.96</v>
      </c>
      <c r="H11" s="20">
        <f t="shared" si="0"/>
        <v>84.32</v>
      </c>
      <c r="I11" s="8">
        <v>86</v>
      </c>
      <c r="J11" s="22">
        <v>50</v>
      </c>
      <c r="K11" s="20">
        <v>57.24</v>
      </c>
      <c r="L11" s="23">
        <f t="shared" si="4"/>
        <v>85.86</v>
      </c>
      <c r="M11" s="23" t="s">
        <v>26</v>
      </c>
      <c r="N11" s="23">
        <f t="shared" si="5"/>
        <v>366.18</v>
      </c>
      <c r="O11" s="40">
        <v>3</v>
      </c>
      <c r="P11" s="30" t="str">
        <f t="shared" si="1"/>
        <v>Pfeiffer</v>
      </c>
      <c r="Q11" s="30" t="str">
        <f t="shared" si="6"/>
        <v>Fabian</v>
      </c>
      <c r="R11" s="30" t="str">
        <f t="shared" si="2"/>
        <v>ASV Gützkow</v>
      </c>
      <c r="S11" s="18" t="str">
        <f t="shared" si="3"/>
        <v>AJM</v>
      </c>
      <c r="T11" s="20">
        <v>42.14</v>
      </c>
      <c r="U11" s="21">
        <v>39.05</v>
      </c>
      <c r="V11" s="20">
        <f t="shared" si="7"/>
        <v>81.19</v>
      </c>
      <c r="W11" s="20">
        <v>78.62</v>
      </c>
      <c r="X11" s="23">
        <f t="shared" si="8"/>
        <v>117.93</v>
      </c>
      <c r="Y11" s="23">
        <f t="shared" si="9"/>
        <v>565.3</v>
      </c>
      <c r="Z11" s="39">
        <v>3</v>
      </c>
      <c r="AA11" s="27"/>
      <c r="AB11" s="20" t="s">
        <v>26</v>
      </c>
      <c r="AC11" s="23" t="s">
        <v>26</v>
      </c>
      <c r="AD11" s="23" t="s">
        <v>26</v>
      </c>
      <c r="AE11" s="23" t="s">
        <v>26</v>
      </c>
      <c r="AF11" s="39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</row>
    <row r="12" spans="1:143" s="8" customFormat="1" ht="12.75">
      <c r="A12" s="8" t="s">
        <v>92</v>
      </c>
      <c r="B12" s="30" t="s">
        <v>93</v>
      </c>
      <c r="C12" s="8" t="s">
        <v>78</v>
      </c>
      <c r="D12" s="18" t="s">
        <v>87</v>
      </c>
      <c r="E12" s="19">
        <v>10</v>
      </c>
      <c r="F12" s="21">
        <v>29.92</v>
      </c>
      <c r="G12" s="21">
        <v>29.44</v>
      </c>
      <c r="H12" s="20">
        <f t="shared" si="0"/>
        <v>59.36</v>
      </c>
      <c r="I12" s="8">
        <v>54</v>
      </c>
      <c r="J12" s="22">
        <v>30</v>
      </c>
      <c r="K12" s="20">
        <v>35.72</v>
      </c>
      <c r="L12" s="23">
        <f t="shared" si="4"/>
        <v>53.58</v>
      </c>
      <c r="M12" s="23" t="s">
        <v>26</v>
      </c>
      <c r="N12" s="23">
        <f t="shared" si="5"/>
        <v>206.94</v>
      </c>
      <c r="O12" s="40">
        <v>4</v>
      </c>
      <c r="P12" s="30" t="s">
        <v>26</v>
      </c>
      <c r="Q12" s="30" t="s">
        <v>26</v>
      </c>
      <c r="R12" s="30" t="s">
        <v>26</v>
      </c>
      <c r="S12" s="18" t="s">
        <v>26</v>
      </c>
      <c r="T12" s="20"/>
      <c r="U12" s="21"/>
      <c r="V12" s="20" t="s">
        <v>26</v>
      </c>
      <c r="W12" s="20"/>
      <c r="X12" s="23" t="s">
        <v>26</v>
      </c>
      <c r="Y12" s="23" t="s">
        <v>26</v>
      </c>
      <c r="Z12" s="39"/>
      <c r="AA12" s="27"/>
      <c r="AB12" s="20" t="s">
        <v>26</v>
      </c>
      <c r="AC12" s="23" t="s">
        <v>26</v>
      </c>
      <c r="AD12" s="23" t="s">
        <v>26</v>
      </c>
      <c r="AE12" s="23" t="s">
        <v>26</v>
      </c>
      <c r="AF12" s="39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</row>
    <row r="13" spans="1:143" s="8" customFormat="1" ht="12.75">
      <c r="A13" s="8" t="s">
        <v>26</v>
      </c>
      <c r="B13" s="30" t="s">
        <v>26</v>
      </c>
      <c r="C13" s="8" t="s">
        <v>26</v>
      </c>
      <c r="D13" s="18" t="s">
        <v>26</v>
      </c>
      <c r="E13" s="19"/>
      <c r="F13" s="21"/>
      <c r="G13" s="21"/>
      <c r="H13" s="20" t="s">
        <v>26</v>
      </c>
      <c r="J13" s="22"/>
      <c r="K13" s="20"/>
      <c r="L13" s="23" t="s">
        <v>26</v>
      </c>
      <c r="M13" s="23" t="s">
        <v>26</v>
      </c>
      <c r="N13" s="23" t="s">
        <v>26</v>
      </c>
      <c r="O13" s="40"/>
      <c r="P13" s="30" t="str">
        <f t="shared" si="1"/>
        <v> </v>
      </c>
      <c r="Q13" s="30" t="str">
        <f t="shared" si="6"/>
        <v> </v>
      </c>
      <c r="R13" s="30" t="str">
        <f t="shared" si="2"/>
        <v> </v>
      </c>
      <c r="S13" s="18" t="str">
        <f t="shared" si="3"/>
        <v> </v>
      </c>
      <c r="T13" s="20"/>
      <c r="U13" s="21"/>
      <c r="V13" s="20" t="s">
        <v>26</v>
      </c>
      <c r="W13" s="20" t="s">
        <v>26</v>
      </c>
      <c r="X13" s="23" t="s">
        <v>26</v>
      </c>
      <c r="Y13" s="23" t="s">
        <v>26</v>
      </c>
      <c r="Z13" s="39"/>
      <c r="AA13" s="27"/>
      <c r="AB13" s="20" t="s">
        <v>26</v>
      </c>
      <c r="AC13" s="23" t="s">
        <v>26</v>
      </c>
      <c r="AD13" s="23" t="s">
        <v>26</v>
      </c>
      <c r="AE13" s="23" t="s">
        <v>26</v>
      </c>
      <c r="AF13" s="39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</row>
    <row r="14" spans="1:143" s="8" customFormat="1" ht="12.75">
      <c r="A14" s="49" t="s">
        <v>94</v>
      </c>
      <c r="B14" s="52"/>
      <c r="C14" s="50"/>
      <c r="D14" s="18"/>
      <c r="E14" s="19"/>
      <c r="F14" s="21"/>
      <c r="G14" s="21"/>
      <c r="H14" s="20" t="s">
        <v>26</v>
      </c>
      <c r="J14" s="22"/>
      <c r="K14" s="20"/>
      <c r="L14" s="23" t="s">
        <v>26</v>
      </c>
      <c r="M14" s="23" t="s">
        <v>26</v>
      </c>
      <c r="N14" s="23" t="s">
        <v>26</v>
      </c>
      <c r="O14" s="40"/>
      <c r="P14" s="30" t="s">
        <v>26</v>
      </c>
      <c r="Q14" s="30" t="s">
        <v>26</v>
      </c>
      <c r="R14" s="30" t="s">
        <v>26</v>
      </c>
      <c r="S14" s="18" t="s">
        <v>26</v>
      </c>
      <c r="T14" s="20"/>
      <c r="U14" s="20"/>
      <c r="V14" s="20" t="s">
        <v>26</v>
      </c>
      <c r="W14" s="20"/>
      <c r="X14" s="23" t="s">
        <v>26</v>
      </c>
      <c r="Y14" s="23" t="s">
        <v>26</v>
      </c>
      <c r="Z14" s="39"/>
      <c r="AA14" s="27"/>
      <c r="AB14" s="20" t="s">
        <v>26</v>
      </c>
      <c r="AC14" s="23" t="s">
        <v>26</v>
      </c>
      <c r="AD14" s="23" t="s">
        <v>26</v>
      </c>
      <c r="AE14" s="23" t="s">
        <v>26</v>
      </c>
      <c r="AF14" s="39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</row>
    <row r="15" spans="1:143" s="8" customFormat="1" ht="12.75">
      <c r="A15" s="8" t="s">
        <v>70</v>
      </c>
      <c r="B15" s="30" t="s">
        <v>95</v>
      </c>
      <c r="C15" s="8" t="s">
        <v>78</v>
      </c>
      <c r="D15" s="18" t="s">
        <v>96</v>
      </c>
      <c r="E15" s="19">
        <v>20</v>
      </c>
      <c r="F15" s="21">
        <v>28.61</v>
      </c>
      <c r="G15" s="21">
        <v>27.46</v>
      </c>
      <c r="H15" s="20">
        <f t="shared" si="0"/>
        <v>56.07</v>
      </c>
      <c r="I15" s="8">
        <v>74</v>
      </c>
      <c r="J15" s="22">
        <v>40</v>
      </c>
      <c r="K15" s="20">
        <v>38.07</v>
      </c>
      <c r="L15" s="23">
        <f t="shared" si="4"/>
        <v>57.105000000000004</v>
      </c>
      <c r="M15" s="23" t="s">
        <v>26</v>
      </c>
      <c r="N15" s="23">
        <f t="shared" si="5"/>
        <v>247.175</v>
      </c>
      <c r="O15" s="40">
        <v>1</v>
      </c>
      <c r="P15" s="30" t="s">
        <v>26</v>
      </c>
      <c r="Q15" s="30" t="s">
        <v>26</v>
      </c>
      <c r="R15" s="30" t="s">
        <v>26</v>
      </c>
      <c r="S15" s="18" t="s">
        <v>26</v>
      </c>
      <c r="T15" s="20"/>
      <c r="U15" s="20"/>
      <c r="V15" s="20" t="s">
        <v>26</v>
      </c>
      <c r="W15" s="20"/>
      <c r="X15" s="23" t="s">
        <v>26</v>
      </c>
      <c r="Y15" s="23" t="s">
        <v>26</v>
      </c>
      <c r="Z15" s="39"/>
      <c r="AA15" s="27"/>
      <c r="AB15" s="20" t="s">
        <v>26</v>
      </c>
      <c r="AC15" s="23" t="s">
        <v>26</v>
      </c>
      <c r="AD15" s="23" t="s">
        <v>26</v>
      </c>
      <c r="AE15" s="23" t="s">
        <v>26</v>
      </c>
      <c r="AF15" s="39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</row>
    <row r="16" spans="1:143" s="8" customFormat="1" ht="12.75">
      <c r="A16" s="8" t="s">
        <v>26</v>
      </c>
      <c r="B16" s="30" t="s">
        <v>26</v>
      </c>
      <c r="C16" s="8" t="s">
        <v>26</v>
      </c>
      <c r="D16" s="18" t="s">
        <v>26</v>
      </c>
      <c r="E16" s="19"/>
      <c r="F16" s="21"/>
      <c r="G16" s="21"/>
      <c r="H16" s="20" t="s">
        <v>26</v>
      </c>
      <c r="J16" s="22"/>
      <c r="K16" s="20"/>
      <c r="L16" s="23" t="s">
        <v>26</v>
      </c>
      <c r="M16" s="23" t="s">
        <v>26</v>
      </c>
      <c r="N16" s="23" t="s">
        <v>26</v>
      </c>
      <c r="O16" s="40"/>
      <c r="P16" s="30" t="str">
        <f t="shared" si="1"/>
        <v> </v>
      </c>
      <c r="Q16" s="30" t="str">
        <f t="shared" si="6"/>
        <v> </v>
      </c>
      <c r="R16" s="30" t="str">
        <f t="shared" si="2"/>
        <v> </v>
      </c>
      <c r="S16" s="18" t="str">
        <f t="shared" si="3"/>
        <v> </v>
      </c>
      <c r="T16" s="20"/>
      <c r="U16" s="20"/>
      <c r="V16" s="20" t="s">
        <v>26</v>
      </c>
      <c r="W16" s="20"/>
      <c r="X16" s="23" t="s">
        <v>26</v>
      </c>
      <c r="Y16" s="23" t="s">
        <v>26</v>
      </c>
      <c r="Z16" s="39"/>
      <c r="AA16" s="27"/>
      <c r="AB16" s="20" t="s">
        <v>26</v>
      </c>
      <c r="AC16" s="23" t="s">
        <v>26</v>
      </c>
      <c r="AD16" s="23" t="s">
        <v>26</v>
      </c>
      <c r="AE16" s="23" t="s">
        <v>26</v>
      </c>
      <c r="AF16" s="39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</row>
    <row r="17" spans="1:32" s="13" customFormat="1" ht="12.75">
      <c r="A17" s="49" t="s">
        <v>97</v>
      </c>
      <c r="B17" s="52"/>
      <c r="C17" s="50"/>
      <c r="D17" s="18" t="s">
        <v>26</v>
      </c>
      <c r="E17" s="19"/>
      <c r="F17" s="21"/>
      <c r="G17" s="21"/>
      <c r="H17" s="20" t="s">
        <v>26</v>
      </c>
      <c r="I17" s="8"/>
      <c r="J17" s="22"/>
      <c r="K17" s="20"/>
      <c r="L17" s="23" t="s">
        <v>26</v>
      </c>
      <c r="M17" s="23" t="s">
        <v>26</v>
      </c>
      <c r="N17" s="23" t="s">
        <v>26</v>
      </c>
      <c r="O17" s="40"/>
      <c r="P17" s="56" t="str">
        <f t="shared" si="1"/>
        <v>Leistungsklasse Männer</v>
      </c>
      <c r="Q17" s="59"/>
      <c r="R17" s="57"/>
      <c r="S17" s="18" t="str">
        <f t="shared" si="3"/>
        <v> </v>
      </c>
      <c r="T17" s="20"/>
      <c r="U17" s="20"/>
      <c r="V17" s="20" t="s">
        <v>26</v>
      </c>
      <c r="W17" s="20"/>
      <c r="X17" s="23" t="s">
        <v>26</v>
      </c>
      <c r="Y17" s="23" t="s">
        <v>26</v>
      </c>
      <c r="Z17" s="39"/>
      <c r="AA17" s="27" t="s">
        <v>26</v>
      </c>
      <c r="AB17" s="20" t="s">
        <v>26</v>
      </c>
      <c r="AC17" s="23" t="s">
        <v>26</v>
      </c>
      <c r="AD17" s="23" t="s">
        <v>26</v>
      </c>
      <c r="AE17" s="23" t="s">
        <v>26</v>
      </c>
      <c r="AF17" s="39"/>
    </row>
    <row r="18" spans="1:32" s="13" customFormat="1" ht="12.75">
      <c r="A18" s="8" t="s">
        <v>98</v>
      </c>
      <c r="B18" s="30" t="s">
        <v>99</v>
      </c>
      <c r="C18" s="8" t="s">
        <v>77</v>
      </c>
      <c r="D18" s="18" t="s">
        <v>104</v>
      </c>
      <c r="E18" s="19">
        <v>85</v>
      </c>
      <c r="F18" s="21">
        <v>58.67</v>
      </c>
      <c r="G18" s="21">
        <v>57.28</v>
      </c>
      <c r="H18" s="20">
        <f t="shared" si="0"/>
        <v>115.95</v>
      </c>
      <c r="I18" s="8">
        <v>94</v>
      </c>
      <c r="J18" s="22">
        <v>95</v>
      </c>
      <c r="K18" s="20">
        <v>68.09</v>
      </c>
      <c r="L18" s="23">
        <f t="shared" si="4"/>
        <v>102.135</v>
      </c>
      <c r="M18" s="23" t="s">
        <v>26</v>
      </c>
      <c r="N18" s="23">
        <f t="shared" si="5"/>
        <v>492.085</v>
      </c>
      <c r="O18" s="40">
        <v>1</v>
      </c>
      <c r="P18" s="30" t="str">
        <f t="shared" si="1"/>
        <v>Wagner</v>
      </c>
      <c r="Q18" s="30" t="str">
        <f t="shared" si="6"/>
        <v>Frank</v>
      </c>
      <c r="R18" s="30" t="str">
        <f t="shared" si="2"/>
        <v>LV Berlin-Brandenburg</v>
      </c>
      <c r="S18" s="18" t="str">
        <f t="shared" si="3"/>
        <v>LM</v>
      </c>
      <c r="T18" s="20">
        <v>69.71</v>
      </c>
      <c r="U18" s="20">
        <v>66.52</v>
      </c>
      <c r="V18" s="20">
        <f t="shared" si="7"/>
        <v>136.23</v>
      </c>
      <c r="W18" s="20">
        <v>98.84</v>
      </c>
      <c r="X18" s="23">
        <f t="shared" si="8"/>
        <v>148.26</v>
      </c>
      <c r="Y18" s="23">
        <f t="shared" si="9"/>
        <v>776.5749999999999</v>
      </c>
      <c r="Z18" s="39">
        <v>1</v>
      </c>
      <c r="AA18" s="27">
        <v>65</v>
      </c>
      <c r="AB18" s="20">
        <v>93.86</v>
      </c>
      <c r="AC18" s="23">
        <f>AB18*1.5</f>
        <v>140.79</v>
      </c>
      <c r="AD18" s="23">
        <f>SUM(AA18,AC18)</f>
        <v>205.79</v>
      </c>
      <c r="AE18" s="23">
        <f>Y18+AD18</f>
        <v>982.3649999999999</v>
      </c>
      <c r="AF18" s="48">
        <v>1</v>
      </c>
    </row>
    <row r="19" spans="1:32" s="13" customFormat="1" ht="12.75">
      <c r="A19" s="8" t="s">
        <v>100</v>
      </c>
      <c r="B19" s="30" t="s">
        <v>101</v>
      </c>
      <c r="C19" s="8" t="s">
        <v>103</v>
      </c>
      <c r="D19" s="18" t="s">
        <v>104</v>
      </c>
      <c r="E19" s="19">
        <v>95</v>
      </c>
      <c r="F19" s="21">
        <v>51.26</v>
      </c>
      <c r="G19" s="21">
        <v>49.36</v>
      </c>
      <c r="H19" s="20">
        <f t="shared" si="0"/>
        <v>100.62</v>
      </c>
      <c r="I19" s="22">
        <v>98</v>
      </c>
      <c r="J19" s="22">
        <v>80</v>
      </c>
      <c r="K19" s="20">
        <v>67.55</v>
      </c>
      <c r="L19" s="23">
        <f t="shared" si="4"/>
        <v>101.32499999999999</v>
      </c>
      <c r="M19" s="23" t="s">
        <v>26</v>
      </c>
      <c r="N19" s="23">
        <f t="shared" si="5"/>
        <v>474.945</v>
      </c>
      <c r="O19" s="40">
        <v>2</v>
      </c>
      <c r="P19" s="30" t="str">
        <f t="shared" si="1"/>
        <v>Scholze</v>
      </c>
      <c r="Q19" s="30" t="str">
        <f t="shared" si="6"/>
        <v>Sebastian</v>
      </c>
      <c r="R19" s="30" t="str">
        <f t="shared" si="2"/>
        <v>AV Sebnitz</v>
      </c>
      <c r="S19" s="18" t="str">
        <f t="shared" si="3"/>
        <v>LM</v>
      </c>
      <c r="T19" s="20">
        <v>67.37</v>
      </c>
      <c r="U19" s="20">
        <v>65.91</v>
      </c>
      <c r="V19" s="20">
        <f t="shared" si="7"/>
        <v>133.28</v>
      </c>
      <c r="W19" s="20">
        <v>91.26</v>
      </c>
      <c r="X19" s="23">
        <f t="shared" si="8"/>
        <v>136.89000000000001</v>
      </c>
      <c r="Y19" s="23">
        <f t="shared" si="9"/>
        <v>745.115</v>
      </c>
      <c r="Z19" s="39">
        <v>2</v>
      </c>
      <c r="AA19" s="27"/>
      <c r="AB19" s="20" t="s">
        <v>26</v>
      </c>
      <c r="AC19" s="23" t="s">
        <v>26</v>
      </c>
      <c r="AD19" s="23" t="s">
        <v>26</v>
      </c>
      <c r="AE19" s="23" t="s">
        <v>26</v>
      </c>
      <c r="AF19" s="39"/>
    </row>
    <row r="20" spans="1:143" s="8" customFormat="1" ht="12.75">
      <c r="A20" s="8" t="s">
        <v>59</v>
      </c>
      <c r="B20" s="30" t="s">
        <v>102</v>
      </c>
      <c r="C20" s="8" t="s">
        <v>61</v>
      </c>
      <c r="D20" s="18" t="s">
        <v>104</v>
      </c>
      <c r="E20" s="19">
        <v>80</v>
      </c>
      <c r="F20" s="21">
        <v>49.47</v>
      </c>
      <c r="G20" s="21">
        <v>47.62</v>
      </c>
      <c r="H20" s="20">
        <f t="shared" si="0"/>
        <v>97.09</v>
      </c>
      <c r="I20" s="8">
        <v>86</v>
      </c>
      <c r="J20" s="22">
        <v>90</v>
      </c>
      <c r="K20" s="20">
        <v>64.34</v>
      </c>
      <c r="L20" s="23">
        <f t="shared" si="4"/>
        <v>96.51</v>
      </c>
      <c r="M20" s="23" t="s">
        <v>26</v>
      </c>
      <c r="N20" s="23">
        <f t="shared" si="5"/>
        <v>449.6</v>
      </c>
      <c r="O20" s="40">
        <v>3</v>
      </c>
      <c r="P20" s="30" t="str">
        <f t="shared" si="1"/>
        <v>Weigel</v>
      </c>
      <c r="Q20" s="30" t="str">
        <f t="shared" si="6"/>
        <v>Thomas</v>
      </c>
      <c r="R20" s="30" t="str">
        <f t="shared" si="2"/>
        <v>SC Borussia Friedrichsf.</v>
      </c>
      <c r="S20" s="18" t="str">
        <f t="shared" si="3"/>
        <v>LM</v>
      </c>
      <c r="T20" s="20">
        <v>64.18</v>
      </c>
      <c r="U20" s="20">
        <v>62.09</v>
      </c>
      <c r="V20" s="20">
        <f t="shared" si="7"/>
        <v>126.27000000000001</v>
      </c>
      <c r="W20" s="20">
        <v>92.25</v>
      </c>
      <c r="X20" s="23">
        <f t="shared" si="8"/>
        <v>138.375</v>
      </c>
      <c r="Y20" s="23">
        <f t="shared" si="9"/>
        <v>714.245</v>
      </c>
      <c r="Z20" s="39">
        <v>3</v>
      </c>
      <c r="AA20" s="27">
        <v>70</v>
      </c>
      <c r="AB20" s="20">
        <v>67.75</v>
      </c>
      <c r="AC20" s="23">
        <f>AB20*1.5</f>
        <v>101.625</v>
      </c>
      <c r="AD20" s="23">
        <f>SUM(AA20,AC20)</f>
        <v>171.625</v>
      </c>
      <c r="AE20" s="23">
        <f>Y20+AD20</f>
        <v>885.87</v>
      </c>
      <c r="AF20" s="48">
        <v>2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</row>
    <row r="21" spans="1:32" s="13" customFormat="1" ht="12.75">
      <c r="A21" s="8" t="s">
        <v>26</v>
      </c>
      <c r="B21" s="30" t="s">
        <v>26</v>
      </c>
      <c r="C21" s="8" t="s">
        <v>26</v>
      </c>
      <c r="D21" s="18" t="s">
        <v>26</v>
      </c>
      <c r="E21" s="19"/>
      <c r="F21" s="21"/>
      <c r="G21" s="21"/>
      <c r="H21" s="20" t="s">
        <v>26</v>
      </c>
      <c r="I21" s="8"/>
      <c r="J21" s="22"/>
      <c r="K21" s="20"/>
      <c r="L21" s="23" t="s">
        <v>26</v>
      </c>
      <c r="M21" s="23" t="s">
        <v>26</v>
      </c>
      <c r="N21" s="23" t="s">
        <v>26</v>
      </c>
      <c r="O21" s="40"/>
      <c r="P21" s="30" t="str">
        <f t="shared" si="1"/>
        <v> </v>
      </c>
      <c r="Q21" s="30" t="str">
        <f t="shared" si="6"/>
        <v> </v>
      </c>
      <c r="R21" s="30" t="str">
        <f t="shared" si="2"/>
        <v> </v>
      </c>
      <c r="S21" s="18" t="str">
        <f t="shared" si="3"/>
        <v> </v>
      </c>
      <c r="T21" s="20"/>
      <c r="U21" s="20"/>
      <c r="V21" s="20" t="s">
        <v>26</v>
      </c>
      <c r="W21" s="20"/>
      <c r="X21" s="23" t="s">
        <v>26</v>
      </c>
      <c r="Y21" s="23" t="s">
        <v>26</v>
      </c>
      <c r="Z21" s="39"/>
      <c r="AA21" s="27"/>
      <c r="AB21" s="20" t="s">
        <v>26</v>
      </c>
      <c r="AC21" s="23" t="s">
        <v>26</v>
      </c>
      <c r="AD21" s="23" t="s">
        <v>26</v>
      </c>
      <c r="AE21" s="23" t="s">
        <v>26</v>
      </c>
      <c r="AF21" s="39"/>
    </row>
    <row r="22" spans="1:32" s="13" customFormat="1" ht="12.75">
      <c r="A22" s="28" t="s">
        <v>107</v>
      </c>
      <c r="B22" s="30" t="s">
        <v>26</v>
      </c>
      <c r="C22" s="8" t="s">
        <v>26</v>
      </c>
      <c r="D22" s="18" t="s">
        <v>26</v>
      </c>
      <c r="E22" s="19"/>
      <c r="F22" s="21"/>
      <c r="G22" s="21"/>
      <c r="H22" s="20" t="s">
        <v>26</v>
      </c>
      <c r="I22" s="8"/>
      <c r="J22" s="22"/>
      <c r="K22" s="20"/>
      <c r="L22" s="23" t="s">
        <v>26</v>
      </c>
      <c r="M22" s="23" t="s">
        <v>26</v>
      </c>
      <c r="N22" s="23" t="s">
        <v>26</v>
      </c>
      <c r="O22" s="40"/>
      <c r="P22" s="56" t="str">
        <f t="shared" si="1"/>
        <v>Senioren 1</v>
      </c>
      <c r="Q22" s="59"/>
      <c r="R22" s="57"/>
      <c r="S22" s="18" t="str">
        <f t="shared" si="3"/>
        <v> </v>
      </c>
      <c r="T22" s="20"/>
      <c r="U22" s="20"/>
      <c r="V22" s="20" t="s">
        <v>26</v>
      </c>
      <c r="W22" s="20"/>
      <c r="X22" s="23" t="s">
        <v>26</v>
      </c>
      <c r="Y22" s="23" t="s">
        <v>26</v>
      </c>
      <c r="Z22" s="39"/>
      <c r="AA22" s="27"/>
      <c r="AB22" s="20" t="s">
        <v>26</v>
      </c>
      <c r="AC22" s="23" t="s">
        <v>26</v>
      </c>
      <c r="AD22" s="23" t="s">
        <v>26</v>
      </c>
      <c r="AE22" s="23" t="s">
        <v>26</v>
      </c>
      <c r="AF22" s="39"/>
    </row>
    <row r="23" spans="1:32" s="13" customFormat="1" ht="12.75">
      <c r="A23" s="8" t="s">
        <v>105</v>
      </c>
      <c r="B23" s="30" t="s">
        <v>106</v>
      </c>
      <c r="C23" s="8" t="s">
        <v>31</v>
      </c>
      <c r="D23" s="18" t="s">
        <v>125</v>
      </c>
      <c r="E23" s="18">
        <v>100</v>
      </c>
      <c r="F23" s="21">
        <v>46.07</v>
      </c>
      <c r="G23" s="21">
        <v>44.59</v>
      </c>
      <c r="H23" s="20">
        <f t="shared" si="0"/>
        <v>90.66</v>
      </c>
      <c r="I23" s="8">
        <v>94</v>
      </c>
      <c r="J23" s="22">
        <v>75</v>
      </c>
      <c r="K23" s="20">
        <v>63.96</v>
      </c>
      <c r="L23" s="23">
        <f t="shared" si="4"/>
        <v>95.94</v>
      </c>
      <c r="M23" s="23" t="s">
        <v>26</v>
      </c>
      <c r="N23" s="23">
        <f t="shared" si="5"/>
        <v>455.59999999999997</v>
      </c>
      <c r="O23" s="40">
        <v>1</v>
      </c>
      <c r="P23" s="30" t="str">
        <f t="shared" si="1"/>
        <v>Kleen</v>
      </c>
      <c r="Q23" s="30" t="str">
        <f t="shared" si="6"/>
        <v>Amigo</v>
      </c>
      <c r="R23" s="30" t="str">
        <f t="shared" si="2"/>
        <v>SAV Freiberg</v>
      </c>
      <c r="S23" s="18" t="str">
        <f t="shared" si="3"/>
        <v>S</v>
      </c>
      <c r="T23" s="20">
        <v>54.74</v>
      </c>
      <c r="U23" s="20">
        <v>51.96</v>
      </c>
      <c r="V23" s="20">
        <f t="shared" si="7"/>
        <v>106.7</v>
      </c>
      <c r="W23" s="20">
        <v>85.6</v>
      </c>
      <c r="X23" s="23">
        <f t="shared" si="8"/>
        <v>128.39999999999998</v>
      </c>
      <c r="Y23" s="23">
        <f t="shared" si="9"/>
        <v>690.6999999999999</v>
      </c>
      <c r="Z23" s="39">
        <v>1</v>
      </c>
      <c r="AA23" s="27">
        <v>40</v>
      </c>
      <c r="AB23" s="20">
        <v>0</v>
      </c>
      <c r="AC23" s="23">
        <f>AB23*1.5</f>
        <v>0</v>
      </c>
      <c r="AD23" s="23">
        <f>SUM(AA23,AC23)</f>
        <v>40</v>
      </c>
      <c r="AE23" s="23">
        <f>Y23+AD23</f>
        <v>730.6999999999999</v>
      </c>
      <c r="AF23" s="39">
        <v>3</v>
      </c>
    </row>
    <row r="24" spans="1:32" s="13" customFormat="1" ht="12.75">
      <c r="A24" s="8" t="s">
        <v>108</v>
      </c>
      <c r="B24" s="30" t="s">
        <v>110</v>
      </c>
      <c r="C24" s="8" t="s">
        <v>103</v>
      </c>
      <c r="D24" s="18" t="s">
        <v>125</v>
      </c>
      <c r="E24" s="18">
        <v>85</v>
      </c>
      <c r="F24" s="21">
        <v>42.88</v>
      </c>
      <c r="G24" s="21">
        <v>37.54</v>
      </c>
      <c r="H24" s="20">
        <f t="shared" si="0"/>
        <v>80.42</v>
      </c>
      <c r="I24" s="8">
        <v>86</v>
      </c>
      <c r="J24" s="22">
        <v>80</v>
      </c>
      <c r="K24" s="20">
        <v>63.77</v>
      </c>
      <c r="L24" s="23">
        <f t="shared" si="4"/>
        <v>95.655</v>
      </c>
      <c r="M24" s="23" t="s">
        <v>26</v>
      </c>
      <c r="N24" s="23">
        <f t="shared" si="5"/>
        <v>427.07500000000005</v>
      </c>
      <c r="O24" s="40">
        <v>2</v>
      </c>
      <c r="P24" s="30" t="str">
        <f t="shared" si="1"/>
        <v>Kröhn</v>
      </c>
      <c r="Q24" s="30" t="str">
        <f t="shared" si="6"/>
        <v>H.-Joachim</v>
      </c>
      <c r="R24" s="30" t="str">
        <f t="shared" si="2"/>
        <v>AV Sebnitz</v>
      </c>
      <c r="S24" s="18" t="str">
        <f t="shared" si="3"/>
        <v>S</v>
      </c>
      <c r="T24" s="20">
        <v>56.88</v>
      </c>
      <c r="U24" s="20">
        <v>53.12</v>
      </c>
      <c r="V24" s="20">
        <f t="shared" si="7"/>
        <v>110</v>
      </c>
      <c r="W24" s="20">
        <v>90.06</v>
      </c>
      <c r="X24" s="23">
        <f t="shared" si="8"/>
        <v>135.09</v>
      </c>
      <c r="Y24" s="23">
        <f t="shared" si="9"/>
        <v>672.1650000000001</v>
      </c>
      <c r="Z24" s="39">
        <v>2</v>
      </c>
      <c r="AA24" s="27"/>
      <c r="AB24" s="20" t="s">
        <v>26</v>
      </c>
      <c r="AC24" s="23" t="s">
        <v>26</v>
      </c>
      <c r="AD24" s="23" t="s">
        <v>26</v>
      </c>
      <c r="AE24" s="23" t="s">
        <v>26</v>
      </c>
      <c r="AF24" s="39"/>
    </row>
    <row r="25" spans="1:32" s="13" customFormat="1" ht="12.75">
      <c r="A25" s="8" t="s">
        <v>70</v>
      </c>
      <c r="B25" s="30" t="s">
        <v>109</v>
      </c>
      <c r="C25" s="8" t="s">
        <v>78</v>
      </c>
      <c r="D25" s="18" t="s">
        <v>125</v>
      </c>
      <c r="E25" s="18">
        <v>55</v>
      </c>
      <c r="F25" s="21">
        <v>31.84</v>
      </c>
      <c r="G25" s="21">
        <v>31.5</v>
      </c>
      <c r="H25" s="20">
        <f t="shared" si="0"/>
        <v>63.34</v>
      </c>
      <c r="I25" s="22">
        <v>64</v>
      </c>
      <c r="J25" s="22">
        <v>30</v>
      </c>
      <c r="K25" s="20">
        <v>46.26</v>
      </c>
      <c r="L25" s="23">
        <f t="shared" si="4"/>
        <v>69.39</v>
      </c>
      <c r="M25" s="23" t="s">
        <v>26</v>
      </c>
      <c r="N25" s="23">
        <f t="shared" si="5"/>
        <v>281.73</v>
      </c>
      <c r="O25" s="40">
        <v>3</v>
      </c>
      <c r="P25" s="30" t="str">
        <f t="shared" si="1"/>
        <v>Eberhardt</v>
      </c>
      <c r="Q25" s="30" t="str">
        <f t="shared" si="6"/>
        <v>Wolfgang</v>
      </c>
      <c r="R25" s="30" t="str">
        <f t="shared" si="2"/>
        <v>ASV Gützkow</v>
      </c>
      <c r="S25" s="18" t="str">
        <f t="shared" si="3"/>
        <v>S</v>
      </c>
      <c r="T25" s="20">
        <v>44.19</v>
      </c>
      <c r="U25" s="20">
        <v>37.91</v>
      </c>
      <c r="V25" s="20">
        <f t="shared" si="7"/>
        <v>82.1</v>
      </c>
      <c r="W25" s="20">
        <v>63.21</v>
      </c>
      <c r="X25" s="23">
        <f t="shared" si="8"/>
        <v>94.815</v>
      </c>
      <c r="Y25" s="23">
        <f t="shared" si="9"/>
        <v>458.64500000000004</v>
      </c>
      <c r="Z25" s="39">
        <v>3</v>
      </c>
      <c r="AA25" s="27"/>
      <c r="AB25" s="20" t="s">
        <v>26</v>
      </c>
      <c r="AC25" s="23" t="s">
        <v>26</v>
      </c>
      <c r="AD25" s="23" t="s">
        <v>26</v>
      </c>
      <c r="AE25" s="23" t="s">
        <v>26</v>
      </c>
      <c r="AF25" s="39"/>
    </row>
    <row r="26" spans="1:143" s="8" customFormat="1" ht="12.75">
      <c r="A26" s="8" t="s">
        <v>26</v>
      </c>
      <c r="B26" s="30" t="s">
        <v>26</v>
      </c>
      <c r="C26" s="8" t="s">
        <v>26</v>
      </c>
      <c r="D26" s="18" t="s">
        <v>26</v>
      </c>
      <c r="E26" s="18" t="s">
        <v>26</v>
      </c>
      <c r="F26" s="21"/>
      <c r="G26" s="21"/>
      <c r="H26" s="20" t="s">
        <v>26</v>
      </c>
      <c r="I26" s="22"/>
      <c r="J26" s="22"/>
      <c r="K26" s="20"/>
      <c r="L26" s="23" t="s">
        <v>26</v>
      </c>
      <c r="M26" s="23" t="s">
        <v>26</v>
      </c>
      <c r="N26" s="23" t="s">
        <v>26</v>
      </c>
      <c r="O26" s="40"/>
      <c r="P26" s="30" t="str">
        <f t="shared" si="1"/>
        <v> </v>
      </c>
      <c r="Q26" s="30" t="str">
        <f t="shared" si="6"/>
        <v> </v>
      </c>
      <c r="R26" s="30" t="str">
        <f t="shared" si="2"/>
        <v> </v>
      </c>
      <c r="S26" s="18" t="str">
        <f t="shared" si="3"/>
        <v> </v>
      </c>
      <c r="T26" s="20"/>
      <c r="U26" s="20"/>
      <c r="V26" s="20" t="s">
        <v>26</v>
      </c>
      <c r="W26" s="20"/>
      <c r="X26" s="23" t="s">
        <v>26</v>
      </c>
      <c r="Y26" s="23" t="s">
        <v>26</v>
      </c>
      <c r="Z26" s="39"/>
      <c r="AA26" s="27"/>
      <c r="AB26" s="20" t="s">
        <v>26</v>
      </c>
      <c r="AC26" s="23" t="s">
        <v>26</v>
      </c>
      <c r="AD26" s="23" t="s">
        <v>26</v>
      </c>
      <c r="AE26" s="23" t="s">
        <v>26</v>
      </c>
      <c r="AF26" s="39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</row>
    <row r="27" spans="1:143" s="8" customFormat="1" ht="12.75">
      <c r="A27" s="49" t="s">
        <v>111</v>
      </c>
      <c r="B27" s="50"/>
      <c r="C27" s="8" t="s">
        <v>26</v>
      </c>
      <c r="D27" s="18" t="s">
        <v>26</v>
      </c>
      <c r="E27" s="18" t="s">
        <v>26</v>
      </c>
      <c r="F27" s="21"/>
      <c r="G27" s="21"/>
      <c r="H27" s="20" t="s">
        <v>26</v>
      </c>
      <c r="I27" s="22"/>
      <c r="J27" s="22"/>
      <c r="K27" s="20"/>
      <c r="L27" s="23" t="s">
        <v>26</v>
      </c>
      <c r="M27" s="23" t="s">
        <v>26</v>
      </c>
      <c r="N27" s="23" t="s">
        <v>26</v>
      </c>
      <c r="O27" s="40"/>
      <c r="P27" s="56" t="str">
        <f t="shared" si="1"/>
        <v>Senioren 2 und 3</v>
      </c>
      <c r="Q27" s="59"/>
      <c r="R27" s="57"/>
      <c r="S27" s="18" t="str">
        <f t="shared" si="3"/>
        <v> </v>
      </c>
      <c r="T27" s="20"/>
      <c r="U27" s="20"/>
      <c r="V27" s="20" t="s">
        <v>26</v>
      </c>
      <c r="W27" s="20"/>
      <c r="X27" s="23" t="s">
        <v>26</v>
      </c>
      <c r="Y27" s="23" t="s">
        <v>26</v>
      </c>
      <c r="Z27" s="39"/>
      <c r="AA27" s="27"/>
      <c r="AB27" s="20" t="s">
        <v>26</v>
      </c>
      <c r="AC27" s="23" t="s">
        <v>26</v>
      </c>
      <c r="AD27" s="23" t="s">
        <v>26</v>
      </c>
      <c r="AE27" s="23" t="s">
        <v>26</v>
      </c>
      <c r="AF27" s="39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</row>
    <row r="28" spans="1:143" s="8" customFormat="1" ht="12.75">
      <c r="A28" s="8" t="s">
        <v>112</v>
      </c>
      <c r="B28" s="30" t="s">
        <v>113</v>
      </c>
      <c r="C28" s="8" t="s">
        <v>31</v>
      </c>
      <c r="D28" s="18" t="s">
        <v>125</v>
      </c>
      <c r="E28" s="18">
        <v>80</v>
      </c>
      <c r="F28" s="21">
        <v>46.36</v>
      </c>
      <c r="G28" s="21">
        <v>38.74</v>
      </c>
      <c r="H28" s="20">
        <f t="shared" si="0"/>
        <v>85.1</v>
      </c>
      <c r="I28" s="8">
        <v>94</v>
      </c>
      <c r="J28" s="22">
        <v>85</v>
      </c>
      <c r="K28" s="20">
        <v>56.36</v>
      </c>
      <c r="L28" s="23">
        <f t="shared" si="4"/>
        <v>84.53999999999999</v>
      </c>
      <c r="M28" s="23" t="s">
        <v>26</v>
      </c>
      <c r="N28" s="23">
        <f t="shared" si="5"/>
        <v>428.64</v>
      </c>
      <c r="O28" s="40">
        <v>1</v>
      </c>
      <c r="P28" s="30" t="str">
        <f t="shared" si="1"/>
        <v>Richter</v>
      </c>
      <c r="Q28" s="30" t="str">
        <f t="shared" si="6"/>
        <v>Lutz</v>
      </c>
      <c r="R28" s="30" t="str">
        <f t="shared" si="2"/>
        <v>SAV Freiberg</v>
      </c>
      <c r="S28" s="18" t="str">
        <f t="shared" si="3"/>
        <v>S</v>
      </c>
      <c r="T28" s="20">
        <v>59.41</v>
      </c>
      <c r="U28" s="20">
        <v>56.17</v>
      </c>
      <c r="V28" s="20">
        <f t="shared" si="7"/>
        <v>115.58</v>
      </c>
      <c r="W28" s="20">
        <v>86.74</v>
      </c>
      <c r="X28" s="23">
        <f t="shared" si="8"/>
        <v>130.10999999999999</v>
      </c>
      <c r="Y28" s="23">
        <f t="shared" si="9"/>
        <v>674.33</v>
      </c>
      <c r="Z28" s="39">
        <v>2</v>
      </c>
      <c r="AA28" s="27"/>
      <c r="AB28" s="20" t="s">
        <v>26</v>
      </c>
      <c r="AC28" s="23" t="s">
        <v>26</v>
      </c>
      <c r="AD28" s="23" t="s">
        <v>26</v>
      </c>
      <c r="AE28" s="23" t="s">
        <v>26</v>
      </c>
      <c r="AF28" s="39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</row>
    <row r="29" spans="1:143" s="8" customFormat="1" ht="12.75">
      <c r="A29" s="8" t="s">
        <v>114</v>
      </c>
      <c r="B29" s="30" t="s">
        <v>115</v>
      </c>
      <c r="C29" s="8" t="s">
        <v>61</v>
      </c>
      <c r="D29" s="18" t="s">
        <v>125</v>
      </c>
      <c r="E29" s="18">
        <v>85</v>
      </c>
      <c r="F29" s="21">
        <v>49.5</v>
      </c>
      <c r="G29" s="21">
        <v>47.26</v>
      </c>
      <c r="H29" s="20">
        <f t="shared" si="0"/>
        <v>96.75999999999999</v>
      </c>
      <c r="I29" s="22">
        <v>82</v>
      </c>
      <c r="J29" s="22">
        <v>65</v>
      </c>
      <c r="K29" s="20">
        <v>58.93</v>
      </c>
      <c r="L29" s="23">
        <f t="shared" si="4"/>
        <v>88.395</v>
      </c>
      <c r="M29" s="23" t="s">
        <v>26</v>
      </c>
      <c r="N29" s="23">
        <f t="shared" si="5"/>
        <v>417.155</v>
      </c>
      <c r="O29" s="40">
        <v>2</v>
      </c>
      <c r="P29" s="30" t="str">
        <f t="shared" si="1"/>
        <v>Oelke</v>
      </c>
      <c r="Q29" s="30" t="str">
        <f t="shared" si="6"/>
        <v>Heinz</v>
      </c>
      <c r="R29" s="30" t="str">
        <f t="shared" si="2"/>
        <v>SC Borussia Friedrichsf.</v>
      </c>
      <c r="S29" s="18" t="str">
        <f t="shared" si="3"/>
        <v>S</v>
      </c>
      <c r="T29" s="20">
        <v>64.28</v>
      </c>
      <c r="U29" s="20">
        <v>63.7</v>
      </c>
      <c r="V29" s="20">
        <f t="shared" si="7"/>
        <v>127.98</v>
      </c>
      <c r="W29" s="20">
        <v>92.69</v>
      </c>
      <c r="X29" s="23">
        <f t="shared" si="8"/>
        <v>139.035</v>
      </c>
      <c r="Y29" s="23">
        <f t="shared" si="9"/>
        <v>684.17</v>
      </c>
      <c r="Z29" s="39">
        <v>1</v>
      </c>
      <c r="AA29" s="27">
        <v>55</v>
      </c>
      <c r="AB29" s="20">
        <v>88.7</v>
      </c>
      <c r="AC29" s="23">
        <f>AB29*1.5</f>
        <v>133.05</v>
      </c>
      <c r="AD29" s="23">
        <f>SUM(AA29,AC29)</f>
        <v>188.05</v>
      </c>
      <c r="AE29" s="23">
        <f>Y29+AD29</f>
        <v>872.22</v>
      </c>
      <c r="AF29" s="39">
        <v>1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</row>
    <row r="30" spans="1:143" s="8" customFormat="1" ht="12.75">
      <c r="A30" s="8" t="s">
        <v>116</v>
      </c>
      <c r="B30" s="30" t="s">
        <v>109</v>
      </c>
      <c r="C30" s="8" t="s">
        <v>123</v>
      </c>
      <c r="D30" s="18" t="s">
        <v>125</v>
      </c>
      <c r="E30" s="18">
        <v>90</v>
      </c>
      <c r="F30" s="21">
        <v>47.56</v>
      </c>
      <c r="G30" s="21">
        <v>48.43</v>
      </c>
      <c r="H30" s="20">
        <f t="shared" si="0"/>
        <v>95.99000000000001</v>
      </c>
      <c r="I30" s="22">
        <v>94</v>
      </c>
      <c r="J30" s="22">
        <v>45</v>
      </c>
      <c r="K30" s="20">
        <v>60.61</v>
      </c>
      <c r="L30" s="23">
        <f t="shared" si="4"/>
        <v>90.91499999999999</v>
      </c>
      <c r="M30" s="23" t="s">
        <v>26</v>
      </c>
      <c r="N30" s="23">
        <f t="shared" si="5"/>
        <v>415.905</v>
      </c>
      <c r="O30" s="40">
        <v>3</v>
      </c>
      <c r="P30" s="30" t="str">
        <f t="shared" si="1"/>
        <v>Bartelt</v>
      </c>
      <c r="Q30" s="30" t="str">
        <f t="shared" si="6"/>
        <v>Wolfgang</v>
      </c>
      <c r="R30" s="30" t="str">
        <f t="shared" si="2"/>
        <v>SAV Süd Tempelhof</v>
      </c>
      <c r="S30" s="18" t="str">
        <f t="shared" si="3"/>
        <v>S</v>
      </c>
      <c r="T30" s="20">
        <v>55.44</v>
      </c>
      <c r="U30" s="20">
        <v>54.15</v>
      </c>
      <c r="V30" s="20">
        <f t="shared" si="7"/>
        <v>109.59</v>
      </c>
      <c r="W30" s="20">
        <v>89.78</v>
      </c>
      <c r="X30" s="23">
        <f t="shared" si="8"/>
        <v>134.67000000000002</v>
      </c>
      <c r="Y30" s="23">
        <f t="shared" si="9"/>
        <v>660.165</v>
      </c>
      <c r="Z30" s="39">
        <v>3</v>
      </c>
      <c r="AA30" s="27"/>
      <c r="AB30" s="20" t="s">
        <v>26</v>
      </c>
      <c r="AC30" s="23" t="s">
        <v>26</v>
      </c>
      <c r="AD30" s="23" t="s">
        <v>26</v>
      </c>
      <c r="AE30" s="23" t="s">
        <v>26</v>
      </c>
      <c r="AF30" s="39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</row>
    <row r="31" spans="1:32" s="13" customFormat="1" ht="12.75">
      <c r="A31" s="8" t="s">
        <v>117</v>
      </c>
      <c r="B31" s="30" t="s">
        <v>118</v>
      </c>
      <c r="C31" s="8" t="s">
        <v>124</v>
      </c>
      <c r="D31" s="18" t="s">
        <v>125</v>
      </c>
      <c r="E31" s="18">
        <v>70</v>
      </c>
      <c r="F31" s="21">
        <v>46.54</v>
      </c>
      <c r="G31" s="21">
        <v>41.62</v>
      </c>
      <c r="H31" s="20">
        <f t="shared" si="0"/>
        <v>88.16</v>
      </c>
      <c r="I31" s="22">
        <v>88</v>
      </c>
      <c r="J31" s="22">
        <v>70</v>
      </c>
      <c r="K31" s="20">
        <v>56.67</v>
      </c>
      <c r="L31" s="23">
        <f t="shared" si="4"/>
        <v>85.005</v>
      </c>
      <c r="M31" s="23" t="s">
        <v>26</v>
      </c>
      <c r="N31" s="23">
        <f t="shared" si="5"/>
        <v>401.16499999999996</v>
      </c>
      <c r="O31" s="40">
        <v>4</v>
      </c>
      <c r="P31" s="30" t="str">
        <f t="shared" si="1"/>
        <v>Riese</v>
      </c>
      <c r="Q31" s="30" t="str">
        <f t="shared" si="6"/>
        <v>Bernd</v>
      </c>
      <c r="R31" s="30" t="str">
        <f t="shared" si="2"/>
        <v>VAN Thüringen</v>
      </c>
      <c r="S31" s="18" t="str">
        <f t="shared" si="3"/>
        <v>S</v>
      </c>
      <c r="T31" s="20">
        <v>62.19</v>
      </c>
      <c r="U31" s="20">
        <v>61.02</v>
      </c>
      <c r="V31" s="20">
        <f t="shared" si="7"/>
        <v>123.21000000000001</v>
      </c>
      <c r="W31" s="20">
        <v>85.44</v>
      </c>
      <c r="X31" s="23">
        <f t="shared" si="8"/>
        <v>128.16</v>
      </c>
      <c r="Y31" s="23">
        <f t="shared" si="9"/>
        <v>652.535</v>
      </c>
      <c r="Z31" s="39">
        <v>4</v>
      </c>
      <c r="AA31" s="27">
        <v>55</v>
      </c>
      <c r="AB31" s="20">
        <v>66.33</v>
      </c>
      <c r="AC31" s="23">
        <f>AB31*1.5</f>
        <v>99.495</v>
      </c>
      <c r="AD31" s="23">
        <f>SUM(AA31,AC31)</f>
        <v>154.495</v>
      </c>
      <c r="AE31" s="23">
        <f>Y31+AD31</f>
        <v>807.03</v>
      </c>
      <c r="AF31" s="39">
        <v>2</v>
      </c>
    </row>
    <row r="32" spans="1:32" s="13" customFormat="1" ht="12.75">
      <c r="A32" s="8" t="s">
        <v>119</v>
      </c>
      <c r="B32" s="30" t="s">
        <v>120</v>
      </c>
      <c r="C32" s="8" t="s">
        <v>31</v>
      </c>
      <c r="D32" s="18" t="s">
        <v>125</v>
      </c>
      <c r="E32" s="18">
        <v>90</v>
      </c>
      <c r="F32" s="21">
        <v>40.9</v>
      </c>
      <c r="G32" s="21">
        <v>39.06</v>
      </c>
      <c r="H32" s="20">
        <f t="shared" si="0"/>
        <v>79.96000000000001</v>
      </c>
      <c r="I32" s="22">
        <v>64</v>
      </c>
      <c r="J32" s="22">
        <v>65</v>
      </c>
      <c r="K32" s="20">
        <v>55.5</v>
      </c>
      <c r="L32" s="23">
        <f t="shared" si="4"/>
        <v>83.25</v>
      </c>
      <c r="M32" s="23" t="s">
        <v>26</v>
      </c>
      <c r="N32" s="23">
        <f t="shared" si="5"/>
        <v>382.21000000000004</v>
      </c>
      <c r="O32" s="40">
        <v>5</v>
      </c>
      <c r="P32" s="30" t="s">
        <v>26</v>
      </c>
      <c r="Q32" s="30" t="s">
        <v>26</v>
      </c>
      <c r="R32" s="30" t="s">
        <v>26</v>
      </c>
      <c r="S32" s="18" t="s">
        <v>26</v>
      </c>
      <c r="T32" s="20"/>
      <c r="U32" s="20"/>
      <c r="V32" s="20" t="s">
        <v>26</v>
      </c>
      <c r="W32" s="20"/>
      <c r="X32" s="23" t="s">
        <v>26</v>
      </c>
      <c r="Y32" s="23" t="s">
        <v>26</v>
      </c>
      <c r="Z32" s="39"/>
      <c r="AA32" s="27"/>
      <c r="AB32" s="20" t="s">
        <v>26</v>
      </c>
      <c r="AC32" s="23" t="s">
        <v>26</v>
      </c>
      <c r="AD32" s="23" t="s">
        <v>26</v>
      </c>
      <c r="AE32" s="23" t="s">
        <v>26</v>
      </c>
      <c r="AF32" s="39" t="s">
        <v>26</v>
      </c>
    </row>
    <row r="33" spans="1:32" s="13" customFormat="1" ht="12.75">
      <c r="A33" s="8" t="s">
        <v>121</v>
      </c>
      <c r="B33" s="30" t="s">
        <v>122</v>
      </c>
      <c r="C33" s="8" t="s">
        <v>77</v>
      </c>
      <c r="D33" s="18" t="s">
        <v>125</v>
      </c>
      <c r="E33" s="18">
        <v>50</v>
      </c>
      <c r="F33" s="21">
        <v>43.82</v>
      </c>
      <c r="G33" s="21">
        <v>41.98</v>
      </c>
      <c r="H33" s="20">
        <f t="shared" si="0"/>
        <v>85.8</v>
      </c>
      <c r="I33" s="22">
        <v>92</v>
      </c>
      <c r="J33" s="22">
        <v>45</v>
      </c>
      <c r="K33" s="20">
        <v>53.47</v>
      </c>
      <c r="L33" s="23">
        <f t="shared" si="4"/>
        <v>80.205</v>
      </c>
      <c r="M33" s="23" t="s">
        <v>26</v>
      </c>
      <c r="N33" s="23">
        <f t="shared" si="5"/>
        <v>353.005</v>
      </c>
      <c r="O33" s="40">
        <v>6</v>
      </c>
      <c r="P33" s="30" t="str">
        <f t="shared" si="1"/>
        <v>Goddäus</v>
      </c>
      <c r="Q33" s="30" t="str">
        <f t="shared" si="6"/>
        <v>Erich</v>
      </c>
      <c r="R33" s="30" t="str">
        <f t="shared" si="2"/>
        <v>LV Berlin-Brandenburg</v>
      </c>
      <c r="S33" s="18" t="str">
        <f t="shared" si="3"/>
        <v>S</v>
      </c>
      <c r="T33" s="20">
        <v>63.65</v>
      </c>
      <c r="U33" s="20">
        <v>62.22</v>
      </c>
      <c r="V33" s="20">
        <f t="shared" si="7"/>
        <v>125.87</v>
      </c>
      <c r="W33" s="20">
        <v>88.16</v>
      </c>
      <c r="X33" s="23">
        <f t="shared" si="8"/>
        <v>132.24</v>
      </c>
      <c r="Y33" s="23">
        <f t="shared" si="9"/>
        <v>611.115</v>
      </c>
      <c r="Z33" s="39">
        <v>5</v>
      </c>
      <c r="AA33" s="27"/>
      <c r="AB33" s="20" t="s">
        <v>26</v>
      </c>
      <c r="AC33" s="23" t="s">
        <v>26</v>
      </c>
      <c r="AD33" s="23" t="s">
        <v>26</v>
      </c>
      <c r="AE33" s="23" t="s">
        <v>26</v>
      </c>
      <c r="AF33" s="39"/>
    </row>
    <row r="34" spans="1:32" s="13" customFormat="1" ht="12.75">
      <c r="A34" s="8"/>
      <c r="B34" s="30"/>
      <c r="C34" s="8"/>
      <c r="D34" s="18"/>
      <c r="E34" s="19"/>
      <c r="F34" s="21"/>
      <c r="G34" s="21"/>
      <c r="H34" s="20" t="s">
        <v>26</v>
      </c>
      <c r="I34" s="22"/>
      <c r="J34" s="22"/>
      <c r="K34" s="20"/>
      <c r="L34" s="23" t="s">
        <v>26</v>
      </c>
      <c r="M34" s="23" t="s">
        <v>26</v>
      </c>
      <c r="N34" s="23" t="s">
        <v>26</v>
      </c>
      <c r="O34" s="40"/>
      <c r="P34" s="8"/>
      <c r="Q34" s="8"/>
      <c r="R34" s="8"/>
      <c r="S34" s="18"/>
      <c r="T34" s="20"/>
      <c r="U34" s="20"/>
      <c r="V34" s="20"/>
      <c r="W34" s="20"/>
      <c r="X34" s="23"/>
      <c r="Y34" s="23"/>
      <c r="Z34" s="39"/>
      <c r="AA34" s="27"/>
      <c r="AB34" s="20"/>
      <c r="AC34" s="23"/>
      <c r="AD34" s="23"/>
      <c r="AE34" s="23"/>
      <c r="AF34" s="39"/>
    </row>
    <row r="35" spans="1:32" s="13" customFormat="1" ht="12.75">
      <c r="A35" s="8"/>
      <c r="B35" s="30"/>
      <c r="C35" s="8"/>
      <c r="D35" s="18"/>
      <c r="E35" s="19"/>
      <c r="F35" s="21"/>
      <c r="G35" s="21"/>
      <c r="H35" s="20" t="s">
        <v>26</v>
      </c>
      <c r="I35" s="22"/>
      <c r="J35" s="22"/>
      <c r="K35" s="20"/>
      <c r="L35" s="23" t="s">
        <v>26</v>
      </c>
      <c r="M35" s="23" t="s">
        <v>26</v>
      </c>
      <c r="N35" s="23" t="s">
        <v>26</v>
      </c>
      <c r="O35" s="40"/>
      <c r="P35" s="8"/>
      <c r="Q35" s="8"/>
      <c r="R35" s="8"/>
      <c r="S35" s="18"/>
      <c r="T35" s="20"/>
      <c r="U35" s="20"/>
      <c r="V35" s="20"/>
      <c r="W35" s="20"/>
      <c r="X35" s="23"/>
      <c r="Y35" s="23"/>
      <c r="Z35" s="39"/>
      <c r="AA35" s="27"/>
      <c r="AB35" s="20"/>
      <c r="AC35" s="23"/>
      <c r="AD35" s="23"/>
      <c r="AE35" s="23"/>
      <c r="AF35" s="39"/>
    </row>
    <row r="36" ht="12.75">
      <c r="M36" s="4" t="s">
        <v>26</v>
      </c>
    </row>
  </sheetData>
  <mergeCells count="10">
    <mergeCell ref="P1:V1"/>
    <mergeCell ref="A1:G1"/>
    <mergeCell ref="A8:B8"/>
    <mergeCell ref="A14:C14"/>
    <mergeCell ref="A17:C17"/>
    <mergeCell ref="A27:B27"/>
    <mergeCell ref="P8:R8"/>
    <mergeCell ref="P17:R17"/>
    <mergeCell ref="P22:R22"/>
    <mergeCell ref="P27:R27"/>
  </mergeCells>
  <printOptions/>
  <pageMargins left="0.5905511811023623" right="0.5905511811023623" top="0.984251968503937" bottom="0.7874015748031497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2003-06-30T06:36:15Z</cp:lastPrinted>
  <dcterms:created xsi:type="dcterms:W3CDTF">2000-04-20T06:06:45Z</dcterms:created>
  <dcterms:modified xsi:type="dcterms:W3CDTF">2003-06-30T06:40:23Z</dcterms:modified>
  <cp:category/>
  <cp:version/>
  <cp:contentType/>
  <cp:contentStatus/>
</cp:coreProperties>
</file>