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<sst xmlns="http://schemas.openxmlformats.org/spreadsheetml/2006/main" count="124" uniqueCount="67">
  <si>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</si>
  <si>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</si>
  <si>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</si>
  <si>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</si>
  <si>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</si>
  <si>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</si>
  <si>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</si>
  <si>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</si>
  <si>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</si>
  <si>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</si>
  <si>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</si>
  <si>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</si>
  <si>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</si>
  <si>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</si>
  <si>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</si>
  <si>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</si>
  <si>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</si>
  <si>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</si>
  <si>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</si>
  <si>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</si>
  <si>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</si>
  <si>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</si>
  <si>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</si>
  <si>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</si>
  <si>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</si>
  <si>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</si>
  <si>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Ergebnisliste Castingsport zum Stadionfest am 30. April und 1. Mai 2005, Zachertstr. Friedrichsfelde</t>
  </si>
  <si>
    <t>Wagner</t>
  </si>
  <si>
    <t>Frank</t>
  </si>
  <si>
    <t>LM</t>
  </si>
  <si>
    <t>Oelke</t>
  </si>
  <si>
    <t>Heinz</t>
  </si>
  <si>
    <t>Nowak</t>
  </si>
  <si>
    <t>Lutz</t>
  </si>
  <si>
    <t>Matthes</t>
  </si>
  <si>
    <t>Katharina</t>
  </si>
  <si>
    <t>Weigel</t>
  </si>
  <si>
    <t>Thomas</t>
  </si>
  <si>
    <t>Wölk</t>
  </si>
  <si>
    <t>Winfried</t>
  </si>
  <si>
    <t>SC Borussia 1920 Friedr.</t>
  </si>
  <si>
    <t>DAV Zeuthen</t>
  </si>
  <si>
    <t>Demin</t>
  </si>
  <si>
    <t>Shenia</t>
  </si>
  <si>
    <t>S</t>
  </si>
  <si>
    <t>LD</t>
  </si>
  <si>
    <t>BJM</t>
  </si>
  <si>
    <t>Fischer</t>
  </si>
  <si>
    <t>Daniel</t>
  </si>
  <si>
    <t>CJM</t>
  </si>
  <si>
    <t>Goddäus</t>
  </si>
  <si>
    <t>Erich</t>
  </si>
  <si>
    <t>Döhring</t>
  </si>
  <si>
    <t>Alex</t>
  </si>
  <si>
    <t>Gath</t>
  </si>
  <si>
    <t>Benjamin</t>
  </si>
  <si>
    <t>AJM</t>
  </si>
  <si>
    <t>Schuffenhauer</t>
  </si>
  <si>
    <t>Peter</t>
  </si>
  <si>
    <t>Kuhfahl</t>
  </si>
  <si>
    <t>Jean-Paul</t>
  </si>
  <si>
    <t>Tino</t>
  </si>
  <si>
    <t>Paege</t>
  </si>
  <si>
    <t>Oliver</t>
  </si>
  <si>
    <t>Fliege Weit Zweihand</t>
  </si>
  <si>
    <t>LV Berlin - Brandenburg</t>
  </si>
  <si>
    <t>Ralf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</si>
</sst>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3" fontId="18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7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76" fontId="7" fillId="0" borderId="1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6"/>
  <sheetViews>
    <sheetView tabSelected="1" workbookViewId="0" topLeftCell="C1">
      <selection activeCell="R32" sqref="R32"/>
    </sheetView>
  </sheetViews>
  <sheetFormatPr defaultColWidth="11.421875" defaultRowHeight="12.75"/>
  <cols>
    <col min="1" max="1" width="13.140625" style="25" customWidth="1"/>
    <col min="2" max="2" width="10.140625" style="25" customWidth="1"/>
    <col min="3" max="3" width="16.00390625" style="25" customWidth="1"/>
    <col min="4" max="4" width="4.00390625" style="6" customWidth="1"/>
    <col min="5" max="5" width="6.140625" style="1" customWidth="1"/>
    <col min="6" max="6" width="4.140625" style="69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6" customWidth="1"/>
    <col min="20" max="20" width="8.57421875" style="5" customWidth="1"/>
    <col min="21" max="21" width="3.8515625" style="61" customWidth="1"/>
    <col min="22" max="22" width="10.7109375" style="25" customWidth="1"/>
    <col min="23" max="23" width="8.57421875" style="25" customWidth="1"/>
    <col min="24" max="24" width="15.8515625" style="41" customWidth="1"/>
    <col min="25" max="25" width="4.28125" style="30" customWidth="1"/>
    <col min="26" max="26" width="7.00390625" style="3" customWidth="1"/>
    <col min="27" max="27" width="7.140625" style="3" customWidth="1"/>
    <col min="28" max="28" width="7.28125" style="45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8.7109375" style="4" customWidth="1"/>
    <col min="34" max="34" width="3.421875" style="61" customWidth="1"/>
    <col min="35" max="35" width="4.140625" style="7" customWidth="1"/>
    <col min="36" max="36" width="3.57421875" style="6" customWidth="1"/>
    <col min="37" max="37" width="6.28125" style="3" customWidth="1"/>
    <col min="38" max="38" width="9.00390625" style="4" customWidth="1"/>
    <col min="39" max="39" width="4.00390625" style="5" customWidth="1"/>
    <col min="40" max="40" width="8.140625" style="4" customWidth="1"/>
    <col min="41" max="41" width="8.8515625" style="4" customWidth="1"/>
    <col min="42" max="42" width="3.7109375" style="61" customWidth="1"/>
    <col min="43" max="16384" width="10.00390625" style="5" customWidth="1"/>
  </cols>
  <sheetData>
    <row r="1" spans="1:42" s="13" customFormat="1" ht="15.75" customHeight="1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0"/>
      <c r="P1" s="11"/>
      <c r="Q1" s="14"/>
      <c r="R1" s="12" t="s">
        <v>20</v>
      </c>
      <c r="S1" s="52"/>
      <c r="U1" s="60"/>
      <c r="V1" s="83" t="str">
        <f>A1</f>
        <v>Ergebnisliste Castingsport zum Stadionfest am 30. April und 1. Mai 2005, Zachertstr. Friedrichsfelde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14"/>
      <c r="AK1" s="10"/>
      <c r="AL1" s="11"/>
      <c r="AN1" s="11"/>
      <c r="AO1" s="12" t="s">
        <v>20</v>
      </c>
      <c r="AP1" s="70"/>
    </row>
    <row r="2" spans="1:42" s="13" customFormat="1" ht="15">
      <c r="A2" s="23"/>
      <c r="B2" s="23"/>
      <c r="C2" s="23"/>
      <c r="D2" s="14"/>
      <c r="E2" s="15"/>
      <c r="F2" s="68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0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60"/>
      <c r="AI2" s="9"/>
      <c r="AJ2" s="14"/>
      <c r="AK2" s="10"/>
      <c r="AL2" s="11"/>
      <c r="AN2" s="11"/>
      <c r="AO2" s="11"/>
      <c r="AP2" s="60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4" t="s">
        <v>4</v>
      </c>
      <c r="F3" s="75"/>
      <c r="G3" s="71" t="s">
        <v>5</v>
      </c>
      <c r="H3" s="76"/>
      <c r="I3" s="76"/>
      <c r="J3" s="75"/>
      <c r="K3" s="74" t="s">
        <v>15</v>
      </c>
      <c r="L3" s="75"/>
      <c r="M3" s="74" t="s">
        <v>25</v>
      </c>
      <c r="N3" s="77"/>
      <c r="O3" s="71" t="s">
        <v>24</v>
      </c>
      <c r="P3" s="72"/>
      <c r="Q3" s="73"/>
      <c r="R3" s="78" t="s">
        <v>6</v>
      </c>
      <c r="S3" s="79"/>
      <c r="T3" s="81" t="s">
        <v>7</v>
      </c>
      <c r="U3" s="82"/>
      <c r="V3" s="24" t="s">
        <v>0</v>
      </c>
      <c r="W3" s="24" t="s">
        <v>1</v>
      </c>
      <c r="X3" s="40" t="s">
        <v>2</v>
      </c>
      <c r="Y3" s="31" t="s">
        <v>3</v>
      </c>
      <c r="Z3" s="71" t="s">
        <v>64</v>
      </c>
      <c r="AA3" s="72"/>
      <c r="AB3" s="72"/>
      <c r="AC3" s="73"/>
      <c r="AD3" s="71" t="s">
        <v>8</v>
      </c>
      <c r="AE3" s="72"/>
      <c r="AF3" s="73"/>
      <c r="AG3" s="78" t="s">
        <v>9</v>
      </c>
      <c r="AH3" s="79"/>
      <c r="AI3" s="74" t="s">
        <v>22</v>
      </c>
      <c r="AJ3" s="77"/>
      <c r="AK3" s="71" t="s">
        <v>10</v>
      </c>
      <c r="AL3" s="72"/>
      <c r="AM3" s="73"/>
      <c r="AN3" s="28" t="s">
        <v>11</v>
      </c>
      <c r="AO3" s="78" t="s">
        <v>21</v>
      </c>
      <c r="AP3" s="79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19"/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6" t="s">
        <v>23</v>
      </c>
      <c r="R4" s="28"/>
      <c r="S4" s="46" t="s">
        <v>23</v>
      </c>
      <c r="U4" s="46" t="s">
        <v>23</v>
      </c>
      <c r="X4" s="40"/>
      <c r="Y4" s="31"/>
      <c r="Z4" s="35" t="s">
        <v>12</v>
      </c>
      <c r="AA4" s="35" t="s">
        <v>13</v>
      </c>
      <c r="AB4" s="43" t="s">
        <v>14</v>
      </c>
      <c r="AC4" s="46" t="s">
        <v>23</v>
      </c>
      <c r="AD4" s="35" t="s">
        <v>17</v>
      </c>
      <c r="AE4" s="24" t="s">
        <v>18</v>
      </c>
      <c r="AF4" s="46" t="s">
        <v>23</v>
      </c>
      <c r="AG4" s="28"/>
      <c r="AH4" s="46" t="s">
        <v>23</v>
      </c>
      <c r="AI4" s="27" t="s">
        <v>16</v>
      </c>
      <c r="AJ4" s="46" t="s">
        <v>23</v>
      </c>
      <c r="AK4" s="35" t="s">
        <v>17</v>
      </c>
      <c r="AL4" s="33" t="s">
        <v>18</v>
      </c>
      <c r="AM4" s="46" t="s">
        <v>23</v>
      </c>
      <c r="AN4" s="28" t="s">
        <v>19</v>
      </c>
      <c r="AO4" s="28"/>
      <c r="AP4" s="46" t="s">
        <v>23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0"/>
      <c r="B5" s="50" t="s">
        <v>20</v>
      </c>
      <c r="C5" s="50" t="s">
        <v>20</v>
      </c>
      <c r="D5" s="49" t="s">
        <v>20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51" t="s">
        <v>20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4" t="s">
        <v>30</v>
      </c>
      <c r="B6" s="63" t="s">
        <v>31</v>
      </c>
      <c r="C6" s="64" t="s">
        <v>40</v>
      </c>
      <c r="D6" s="66" t="s">
        <v>44</v>
      </c>
      <c r="E6" s="18">
        <v>80</v>
      </c>
      <c r="F6" s="37"/>
      <c r="G6" s="19">
        <v>48.23</v>
      </c>
      <c r="H6" s="20">
        <v>48.18</v>
      </c>
      <c r="I6" s="19">
        <f>SUM(G6,H6)</f>
        <v>96.41</v>
      </c>
      <c r="J6" s="47"/>
      <c r="K6" s="8">
        <v>82</v>
      </c>
      <c r="L6" s="47"/>
      <c r="M6" s="21">
        <v>65</v>
      </c>
      <c r="N6" s="37"/>
      <c r="O6" s="19">
        <v>58.24</v>
      </c>
      <c r="P6" s="22">
        <f>O6*1.5</f>
        <v>87.36</v>
      </c>
      <c r="Q6" s="47"/>
      <c r="R6" s="22">
        <f>K6+M6+P6</f>
        <v>234.36</v>
      </c>
      <c r="S6" s="51"/>
      <c r="T6" s="22">
        <f>SUM(E6,I6,K6,M6,P6)</f>
        <v>410.77</v>
      </c>
      <c r="U6" s="47">
        <v>1</v>
      </c>
      <c r="V6" s="24" t="str">
        <f aca="true" t="shared" si="0" ref="V6:Y10">A6</f>
        <v>Oelke</v>
      </c>
      <c r="W6" s="24" t="str">
        <f t="shared" si="0"/>
        <v>Heinz</v>
      </c>
      <c r="X6" s="24" t="str">
        <f t="shared" si="0"/>
        <v>SC Borussia 1920 Friedr.</v>
      </c>
      <c r="Y6" s="26" t="str">
        <f t="shared" si="0"/>
        <v>S</v>
      </c>
      <c r="Z6" s="19">
        <v>61.73</v>
      </c>
      <c r="AA6" s="19">
        <v>60.32</v>
      </c>
      <c r="AB6" s="44">
        <f>SUM(Z6,AA6)</f>
        <v>122.05</v>
      </c>
      <c r="AC6" s="47"/>
      <c r="AD6" s="19">
        <v>92.86</v>
      </c>
      <c r="AE6" s="22">
        <f>AD6*1.5</f>
        <v>139.29</v>
      </c>
      <c r="AF6" s="47"/>
      <c r="AG6" s="22">
        <f>SUM(T6,AB6,AE6)</f>
        <v>672.1099999999999</v>
      </c>
      <c r="AH6" s="47">
        <v>1</v>
      </c>
      <c r="AI6" s="21">
        <v>40</v>
      </c>
      <c r="AJ6" s="47"/>
      <c r="AK6" s="19">
        <v>82.99</v>
      </c>
      <c r="AL6" s="22">
        <f>AK6*1.5</f>
        <v>124.48499999999999</v>
      </c>
      <c r="AM6" s="48"/>
      <c r="AN6" s="22">
        <f>SUM(AI6,AL6)</f>
        <v>164.48499999999999</v>
      </c>
      <c r="AO6" s="22">
        <f>AG6+AN6</f>
        <v>836.5949999999999</v>
      </c>
      <c r="AP6" s="47">
        <v>3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4" t="s">
        <v>50</v>
      </c>
      <c r="B7" s="63" t="s">
        <v>51</v>
      </c>
      <c r="C7" s="64" t="s">
        <v>65</v>
      </c>
      <c r="D7" s="66" t="s">
        <v>44</v>
      </c>
      <c r="E7" s="18">
        <v>50</v>
      </c>
      <c r="F7" s="37"/>
      <c r="G7" s="19">
        <v>45.9</v>
      </c>
      <c r="H7" s="20">
        <v>44.7</v>
      </c>
      <c r="I7" s="19">
        <f>SUM(G7,H7)</f>
        <v>90.6</v>
      </c>
      <c r="J7" s="17"/>
      <c r="K7" s="21">
        <v>82</v>
      </c>
      <c r="L7" s="18"/>
      <c r="M7" s="21">
        <v>65</v>
      </c>
      <c r="N7" s="18"/>
      <c r="O7" s="19">
        <v>52.92</v>
      </c>
      <c r="P7" s="22">
        <f>O7*1.5</f>
        <v>79.38</v>
      </c>
      <c r="Q7" s="17"/>
      <c r="R7" s="22">
        <f>K7+M7+P7</f>
        <v>226.38</v>
      </c>
      <c r="S7" s="17"/>
      <c r="T7" s="22">
        <f>SUM(E7,I7,K7,M7,P7)</f>
        <v>366.98</v>
      </c>
      <c r="U7" s="47">
        <v>3</v>
      </c>
      <c r="V7" s="24" t="str">
        <f t="shared" si="0"/>
        <v>Goddäus</v>
      </c>
      <c r="W7" s="24" t="str">
        <f t="shared" si="0"/>
        <v>Erich</v>
      </c>
      <c r="X7" s="24" t="str">
        <f t="shared" si="0"/>
        <v>LV Berlin - Brandenburg</v>
      </c>
      <c r="Y7" s="26" t="str">
        <f t="shared" si="0"/>
        <v>S</v>
      </c>
      <c r="Z7" s="19">
        <v>59.44</v>
      </c>
      <c r="AA7" s="19">
        <v>55.4</v>
      </c>
      <c r="AB7" s="44">
        <f>SUM(Z7,AA7)</f>
        <v>114.84</v>
      </c>
      <c r="AC7" s="17"/>
      <c r="AD7" s="19">
        <v>80.6</v>
      </c>
      <c r="AE7" s="22">
        <f>AD7*1.5</f>
        <v>120.89999999999999</v>
      </c>
      <c r="AF7" s="17"/>
      <c r="AG7" s="22">
        <f>SUM(T7,AB7,AE7)</f>
        <v>602.72</v>
      </c>
      <c r="AH7" s="47">
        <v>2</v>
      </c>
      <c r="AI7" s="21"/>
      <c r="AJ7" s="17"/>
      <c r="AK7" s="19"/>
      <c r="AL7" s="22"/>
      <c r="AN7" s="22"/>
      <c r="AO7" s="22"/>
      <c r="AP7" s="4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4" t="s">
        <v>32</v>
      </c>
      <c r="B8" s="63" t="s">
        <v>33</v>
      </c>
      <c r="C8" s="64" t="s">
        <v>40</v>
      </c>
      <c r="D8" s="66" t="s">
        <v>44</v>
      </c>
      <c r="E8" s="18">
        <v>75</v>
      </c>
      <c r="F8" s="37"/>
      <c r="G8" s="19">
        <v>33.76</v>
      </c>
      <c r="H8" s="20">
        <v>32.25</v>
      </c>
      <c r="I8" s="19">
        <f>SUM(G8,H8)</f>
        <v>66.00999999999999</v>
      </c>
      <c r="J8" s="47"/>
      <c r="K8" s="8">
        <v>94</v>
      </c>
      <c r="L8" s="51"/>
      <c r="M8" s="21">
        <v>50</v>
      </c>
      <c r="N8" s="37"/>
      <c r="O8" s="19">
        <v>52.22</v>
      </c>
      <c r="P8" s="22">
        <f>O8*1.5</f>
        <v>78.33</v>
      </c>
      <c r="Q8" s="51"/>
      <c r="R8" s="22">
        <f>K8+M8+P8</f>
        <v>222.32999999999998</v>
      </c>
      <c r="S8" s="51"/>
      <c r="T8" s="22">
        <f>SUM(E8,I8,K8,M8,P8)</f>
        <v>363.34</v>
      </c>
      <c r="U8" s="47">
        <v>4</v>
      </c>
      <c r="V8" s="24" t="str">
        <f t="shared" si="0"/>
        <v>Nowak</v>
      </c>
      <c r="W8" s="24" t="str">
        <f t="shared" si="0"/>
        <v>Lutz</v>
      </c>
      <c r="X8" s="24" t="str">
        <f t="shared" si="0"/>
        <v>SC Borussia 1920 Friedr.</v>
      </c>
      <c r="Y8" s="26" t="str">
        <f t="shared" si="0"/>
        <v>S</v>
      </c>
      <c r="Z8" s="19">
        <v>52.86</v>
      </c>
      <c r="AA8" s="19">
        <v>51.26</v>
      </c>
      <c r="AB8" s="44">
        <f>SUM(Z8,AA8)</f>
        <v>104.12</v>
      </c>
      <c r="AC8" s="51"/>
      <c r="AD8" s="19">
        <v>72.53</v>
      </c>
      <c r="AE8" s="22">
        <f>AD8*1.5</f>
        <v>108.795</v>
      </c>
      <c r="AF8" s="47"/>
      <c r="AG8" s="22">
        <f>SUM(T8,AB8,AE8)</f>
        <v>576.255</v>
      </c>
      <c r="AH8" s="47">
        <v>3</v>
      </c>
      <c r="AI8" s="21">
        <v>60</v>
      </c>
      <c r="AJ8" s="47"/>
      <c r="AK8" s="19">
        <v>69.21</v>
      </c>
      <c r="AL8" s="22">
        <f>AK8*1.5</f>
        <v>103.815</v>
      </c>
      <c r="AM8" s="48"/>
      <c r="AN8" s="22">
        <f>SUM(AI8,AL8)</f>
        <v>163.815</v>
      </c>
      <c r="AO8" s="22">
        <f>AG8+AN8</f>
        <v>740.0699999999999</v>
      </c>
      <c r="AP8" s="47">
        <v>4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4" t="s">
        <v>38</v>
      </c>
      <c r="B9" s="63" t="s">
        <v>39</v>
      </c>
      <c r="C9" s="64" t="s">
        <v>41</v>
      </c>
      <c r="D9" s="66" t="s">
        <v>44</v>
      </c>
      <c r="E9" s="18">
        <v>65</v>
      </c>
      <c r="F9" s="37"/>
      <c r="G9" s="19">
        <v>48.18</v>
      </c>
      <c r="H9" s="20">
        <v>46.32</v>
      </c>
      <c r="I9" s="19">
        <f>SUM(G9,H9)</f>
        <v>94.5</v>
      </c>
      <c r="J9" s="17"/>
      <c r="K9" s="21">
        <v>84</v>
      </c>
      <c r="L9" s="18"/>
      <c r="M9" s="21">
        <v>80</v>
      </c>
      <c r="N9" s="18"/>
      <c r="O9" s="19">
        <v>55.75</v>
      </c>
      <c r="P9" s="22">
        <f>O9*1.5</f>
        <v>83.625</v>
      </c>
      <c r="Q9" s="17"/>
      <c r="R9" s="22">
        <f>K9+M9+P9</f>
        <v>247.625</v>
      </c>
      <c r="S9" s="17"/>
      <c r="T9" s="22">
        <f>SUM(E9,I9,K9,M9,P9)</f>
        <v>407.125</v>
      </c>
      <c r="U9" s="47">
        <v>2</v>
      </c>
      <c r="V9" s="24" t="str">
        <f t="shared" si="0"/>
        <v>Wölk</v>
      </c>
      <c r="W9" s="24" t="str">
        <f t="shared" si="0"/>
        <v>Winfried</v>
      </c>
      <c r="X9" s="24" t="str">
        <f t="shared" si="0"/>
        <v>DAV Zeuthen</v>
      </c>
      <c r="Y9" s="26" t="str">
        <f t="shared" si="0"/>
        <v>S</v>
      </c>
      <c r="Z9" s="19">
        <v>59.64</v>
      </c>
      <c r="AA9" s="19">
        <v>56.83</v>
      </c>
      <c r="AB9" s="44">
        <f>SUM(Z9,AA9)</f>
        <v>116.47</v>
      </c>
      <c r="AC9" s="17"/>
      <c r="AD9" s="19">
        <v>0</v>
      </c>
      <c r="AE9" s="22">
        <f>AD9*1.5</f>
        <v>0</v>
      </c>
      <c r="AF9" s="17"/>
      <c r="AG9" s="22">
        <f>SUM(T9,AB9,AE9)</f>
        <v>523.595</v>
      </c>
      <c r="AH9" s="47">
        <v>4</v>
      </c>
      <c r="AI9" s="21">
        <v>40</v>
      </c>
      <c r="AJ9" s="17"/>
      <c r="AK9" s="19">
        <v>66.53</v>
      </c>
      <c r="AL9" s="22">
        <f>AK9*1.5</f>
        <v>99.795</v>
      </c>
      <c r="AN9" s="22">
        <f>SUM(AI9,AL9)</f>
        <v>139.79500000000002</v>
      </c>
      <c r="AO9" s="22">
        <f>AG9+AN9</f>
        <v>663.3900000000001</v>
      </c>
      <c r="AP9" s="47">
        <v>5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4" t="s">
        <v>54</v>
      </c>
      <c r="B10" s="63" t="s">
        <v>66</v>
      </c>
      <c r="C10" s="64" t="s">
        <v>40</v>
      </c>
      <c r="D10" s="66" t="s">
        <v>44</v>
      </c>
      <c r="E10" s="18"/>
      <c r="F10" s="37"/>
      <c r="G10" s="19"/>
      <c r="H10" s="20"/>
      <c r="I10" s="19"/>
      <c r="J10" s="17"/>
      <c r="K10" s="21">
        <v>52</v>
      </c>
      <c r="L10" s="18"/>
      <c r="M10" s="21">
        <v>60</v>
      </c>
      <c r="N10" s="18"/>
      <c r="O10" s="19"/>
      <c r="P10" s="22"/>
      <c r="Q10" s="17"/>
      <c r="R10" s="22">
        <f>K10+M10+P10</f>
        <v>112</v>
      </c>
      <c r="S10" s="17"/>
      <c r="T10" s="22"/>
      <c r="U10" s="47"/>
      <c r="V10" s="24"/>
      <c r="W10" s="24"/>
      <c r="X10" s="24"/>
      <c r="Y10" s="26"/>
      <c r="Z10" s="19"/>
      <c r="AA10" s="19"/>
      <c r="AB10" s="44"/>
      <c r="AC10" s="17"/>
      <c r="AD10" s="19"/>
      <c r="AE10" s="22"/>
      <c r="AF10" s="17"/>
      <c r="AG10" s="22"/>
      <c r="AH10" s="47"/>
      <c r="AI10" s="21"/>
      <c r="AJ10" s="17"/>
      <c r="AK10" s="19"/>
      <c r="AL10" s="22"/>
      <c r="AN10" s="22"/>
      <c r="AO10" s="22"/>
      <c r="AP10" s="4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4"/>
      <c r="B11" s="63"/>
      <c r="C11" s="64"/>
      <c r="D11" s="66"/>
      <c r="E11" s="18"/>
      <c r="F11" s="37"/>
      <c r="G11" s="19"/>
      <c r="H11" s="20"/>
      <c r="I11" s="19"/>
      <c r="J11" s="17"/>
      <c r="K11" s="21"/>
      <c r="L11" s="18"/>
      <c r="M11" s="21"/>
      <c r="N11" s="18"/>
      <c r="O11" s="19"/>
      <c r="P11" s="22"/>
      <c r="Q11" s="17"/>
      <c r="R11" s="22"/>
      <c r="S11" s="17"/>
      <c r="T11" s="22"/>
      <c r="U11" s="47"/>
      <c r="V11" s="24"/>
      <c r="W11" s="24"/>
      <c r="X11" s="24"/>
      <c r="Y11" s="26"/>
      <c r="Z11" s="19"/>
      <c r="AA11" s="19"/>
      <c r="AB11" s="44"/>
      <c r="AC11" s="17"/>
      <c r="AD11" s="19"/>
      <c r="AE11" s="22"/>
      <c r="AF11" s="17"/>
      <c r="AG11" s="22"/>
      <c r="AH11" s="47"/>
      <c r="AI11" s="21"/>
      <c r="AJ11" s="17"/>
      <c r="AK11" s="19"/>
      <c r="AL11" s="22"/>
      <c r="AN11" s="22"/>
      <c r="AO11" s="22"/>
      <c r="AP11" s="4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4" t="s">
        <v>27</v>
      </c>
      <c r="B12" s="63" t="s">
        <v>28</v>
      </c>
      <c r="C12" s="64" t="s">
        <v>65</v>
      </c>
      <c r="D12" s="66" t="s">
        <v>29</v>
      </c>
      <c r="E12" s="18">
        <v>90</v>
      </c>
      <c r="F12" s="37"/>
      <c r="G12" s="19">
        <v>62.19</v>
      </c>
      <c r="H12" s="20">
        <v>59.83</v>
      </c>
      <c r="I12" s="19">
        <f>SUM(G12,H12)</f>
        <v>122.02</v>
      </c>
      <c r="J12" s="17"/>
      <c r="K12" s="21">
        <v>98</v>
      </c>
      <c r="L12" s="18"/>
      <c r="M12" s="21">
        <v>95</v>
      </c>
      <c r="N12" s="18"/>
      <c r="O12" s="19">
        <v>69.42</v>
      </c>
      <c r="P12" s="22">
        <f>O12*1.5</f>
        <v>104.13</v>
      </c>
      <c r="Q12" s="17"/>
      <c r="R12" s="22">
        <f>K12+M12+P12</f>
        <v>297.13</v>
      </c>
      <c r="S12" s="17"/>
      <c r="T12" s="22">
        <f>SUM(E12,I12,K12,M12,P12)</f>
        <v>509.15</v>
      </c>
      <c r="U12" s="47">
        <v>1</v>
      </c>
      <c r="V12" s="24" t="str">
        <f aca="true" t="shared" si="1" ref="V12:Y16">A12</f>
        <v>Wagner</v>
      </c>
      <c r="W12" s="24" t="str">
        <f t="shared" si="1"/>
        <v>Frank</v>
      </c>
      <c r="X12" s="24" t="str">
        <f t="shared" si="1"/>
        <v>LV Berlin - Brandenburg</v>
      </c>
      <c r="Y12" s="26" t="str">
        <f t="shared" si="1"/>
        <v>LM</v>
      </c>
      <c r="Z12" s="19">
        <v>65.16</v>
      </c>
      <c r="AA12" s="19">
        <v>65.14</v>
      </c>
      <c r="AB12" s="44">
        <f>SUM(Z12,AA12)</f>
        <v>130.3</v>
      </c>
      <c r="AC12" s="17"/>
      <c r="AD12" s="19">
        <v>98.34</v>
      </c>
      <c r="AE12" s="22">
        <f>AD12*1.5</f>
        <v>147.51</v>
      </c>
      <c r="AF12" s="17"/>
      <c r="AG12" s="22">
        <f>SUM(T12,AB12,AE12)</f>
        <v>786.96</v>
      </c>
      <c r="AH12" s="47">
        <v>1</v>
      </c>
      <c r="AI12" s="21">
        <v>85</v>
      </c>
      <c r="AJ12" s="17"/>
      <c r="AK12" s="19">
        <v>80.23</v>
      </c>
      <c r="AL12" s="22">
        <f>AK12*1.5</f>
        <v>120.345</v>
      </c>
      <c r="AN12" s="22">
        <f>SUM(AI12,AL12)</f>
        <v>205.345</v>
      </c>
      <c r="AO12" s="22">
        <f>AG12+AN12</f>
        <v>992.3050000000001</v>
      </c>
      <c r="AP12" s="47">
        <v>1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4" t="s">
        <v>36</v>
      </c>
      <c r="B13" s="63" t="s">
        <v>37</v>
      </c>
      <c r="C13" s="64" t="s">
        <v>40</v>
      </c>
      <c r="D13" s="66" t="s">
        <v>29</v>
      </c>
      <c r="E13" s="18">
        <v>85</v>
      </c>
      <c r="F13" s="37"/>
      <c r="G13" s="19">
        <v>44.25</v>
      </c>
      <c r="H13" s="20">
        <v>43.88</v>
      </c>
      <c r="I13" s="19">
        <f>SUM(G13,H13)</f>
        <v>88.13</v>
      </c>
      <c r="J13" s="47"/>
      <c r="K13" s="21">
        <v>80</v>
      </c>
      <c r="L13" s="37"/>
      <c r="M13" s="21">
        <v>90</v>
      </c>
      <c r="N13" s="37"/>
      <c r="O13" s="19">
        <v>57.85</v>
      </c>
      <c r="P13" s="22">
        <f>O13*1.5</f>
        <v>86.775</v>
      </c>
      <c r="Q13" s="47"/>
      <c r="R13" s="22">
        <f>K13+M13+P13</f>
        <v>256.775</v>
      </c>
      <c r="S13" s="47" t="s">
        <v>20</v>
      </c>
      <c r="T13" s="22">
        <f>SUM(E13,I13,K13,M13,P13)</f>
        <v>429.905</v>
      </c>
      <c r="U13" s="47">
        <v>3</v>
      </c>
      <c r="V13" s="24" t="str">
        <f t="shared" si="1"/>
        <v>Weigel</v>
      </c>
      <c r="W13" s="24" t="str">
        <f t="shared" si="1"/>
        <v>Thomas</v>
      </c>
      <c r="X13" s="24" t="str">
        <f t="shared" si="1"/>
        <v>SC Borussia 1920 Friedr.</v>
      </c>
      <c r="Y13" s="26" t="str">
        <f t="shared" si="1"/>
        <v>LM</v>
      </c>
      <c r="Z13" s="19">
        <v>56.37</v>
      </c>
      <c r="AA13" s="19">
        <v>54.7</v>
      </c>
      <c r="AB13" s="44">
        <f>SUM(Z13,AA13)</f>
        <v>111.07</v>
      </c>
      <c r="AC13" s="47"/>
      <c r="AD13" s="19">
        <v>82.01</v>
      </c>
      <c r="AE13" s="22">
        <f>AD13*1.5</f>
        <v>123.01500000000001</v>
      </c>
      <c r="AF13" s="47"/>
      <c r="AG13" s="22">
        <f>SUM(T13,AB13,AE13)</f>
        <v>663.9899999999999</v>
      </c>
      <c r="AH13" s="47">
        <v>2</v>
      </c>
      <c r="AI13" s="21">
        <v>80</v>
      </c>
      <c r="AJ13" s="47"/>
      <c r="AK13" s="19">
        <v>79.23</v>
      </c>
      <c r="AL13" s="22">
        <f>AK13*1.5</f>
        <v>118.845</v>
      </c>
      <c r="AM13" s="48"/>
      <c r="AN13" s="22">
        <f>SUM(AI13,AL13)</f>
        <v>198.845</v>
      </c>
      <c r="AO13" s="22">
        <f>AG13+AN13</f>
        <v>862.8349999999999</v>
      </c>
      <c r="AP13" s="47">
        <v>2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4" t="s">
        <v>52</v>
      </c>
      <c r="B14" s="63" t="s">
        <v>53</v>
      </c>
      <c r="C14" s="64" t="s">
        <v>65</v>
      </c>
      <c r="D14" s="66" t="s">
        <v>29</v>
      </c>
      <c r="E14" s="18">
        <v>80</v>
      </c>
      <c r="F14" s="37"/>
      <c r="G14" s="19">
        <v>43.79</v>
      </c>
      <c r="H14" s="20">
        <v>40.46</v>
      </c>
      <c r="I14" s="19">
        <f>SUM(G14,H14)</f>
        <v>84.25</v>
      </c>
      <c r="J14" s="47"/>
      <c r="K14" s="21">
        <v>90</v>
      </c>
      <c r="L14" s="37"/>
      <c r="M14" s="21">
        <v>80</v>
      </c>
      <c r="N14" s="37"/>
      <c r="O14" s="19">
        <v>66.74</v>
      </c>
      <c r="P14" s="22">
        <f>O14*1.5</f>
        <v>100.10999999999999</v>
      </c>
      <c r="Q14" s="47"/>
      <c r="R14" s="22">
        <f>K14+M14+P14</f>
        <v>270.11</v>
      </c>
      <c r="S14" s="47"/>
      <c r="T14" s="22">
        <f>SUM(E14,I14,K14,M14,P14)</f>
        <v>434.36</v>
      </c>
      <c r="U14" s="47">
        <v>2</v>
      </c>
      <c r="V14" s="24" t="str">
        <f t="shared" si="1"/>
        <v>Döhring</v>
      </c>
      <c r="W14" s="24" t="str">
        <f t="shared" si="1"/>
        <v>Alex</v>
      </c>
      <c r="X14" s="24" t="str">
        <f t="shared" si="1"/>
        <v>LV Berlin - Brandenburg</v>
      </c>
      <c r="Y14" s="26" t="str">
        <f t="shared" si="1"/>
        <v>LM</v>
      </c>
      <c r="Z14" s="19">
        <v>50.08</v>
      </c>
      <c r="AA14" s="19">
        <v>48.14</v>
      </c>
      <c r="AB14" s="44">
        <f>SUM(Z14,AA14)</f>
        <v>98.22</v>
      </c>
      <c r="AC14" s="47"/>
      <c r="AD14" s="19">
        <v>82.12</v>
      </c>
      <c r="AE14" s="22">
        <f>AD14*1.5</f>
        <v>123.18</v>
      </c>
      <c r="AF14" s="47"/>
      <c r="AG14" s="22">
        <f>SUM(T14,AB14,AE14)</f>
        <v>655.76</v>
      </c>
      <c r="AH14" s="47">
        <v>3</v>
      </c>
      <c r="AI14" s="21"/>
      <c r="AJ14" s="47"/>
      <c r="AK14" s="19"/>
      <c r="AL14" s="22"/>
      <c r="AM14" s="48"/>
      <c r="AN14" s="22"/>
      <c r="AO14" s="22"/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4" t="s">
        <v>57</v>
      </c>
      <c r="B15" s="63" t="s">
        <v>58</v>
      </c>
      <c r="C15" s="64" t="s">
        <v>40</v>
      </c>
      <c r="D15" s="66" t="s">
        <v>29</v>
      </c>
      <c r="E15" s="18">
        <v>75</v>
      </c>
      <c r="F15" s="37"/>
      <c r="G15" s="19">
        <v>41.4</v>
      </c>
      <c r="H15" s="20">
        <v>40.51</v>
      </c>
      <c r="I15" s="19">
        <f>SUM(G15,H15)</f>
        <v>81.91</v>
      </c>
      <c r="J15" s="17"/>
      <c r="K15" s="8">
        <v>72</v>
      </c>
      <c r="L15" s="17"/>
      <c r="M15" s="21">
        <v>85</v>
      </c>
      <c r="N15" s="18"/>
      <c r="O15" s="19">
        <v>53.1</v>
      </c>
      <c r="P15" s="22">
        <f>O15*1.5</f>
        <v>79.65</v>
      </c>
      <c r="Q15" s="17"/>
      <c r="R15" s="22">
        <f>K15+M15+P15</f>
        <v>236.65</v>
      </c>
      <c r="S15" s="17"/>
      <c r="T15" s="22">
        <f>SUM(E15,I15,K15,M15,P15)</f>
        <v>393.55999999999995</v>
      </c>
      <c r="U15" s="47">
        <v>4</v>
      </c>
      <c r="V15" s="24" t="str">
        <f t="shared" si="1"/>
        <v>Schuffenhauer</v>
      </c>
      <c r="W15" s="24" t="str">
        <f t="shared" si="1"/>
        <v>Peter</v>
      </c>
      <c r="X15" s="24" t="str">
        <f t="shared" si="1"/>
        <v>SC Borussia 1920 Friedr.</v>
      </c>
      <c r="Y15" s="26" t="str">
        <f t="shared" si="1"/>
        <v>LM</v>
      </c>
      <c r="Z15" s="19">
        <v>48.27</v>
      </c>
      <c r="AA15" s="19">
        <v>43.83</v>
      </c>
      <c r="AB15" s="44">
        <f>SUM(Z15,AA15)</f>
        <v>92.1</v>
      </c>
      <c r="AC15" s="17"/>
      <c r="AD15" s="19">
        <v>70.79</v>
      </c>
      <c r="AE15" s="22">
        <f>AD15*1.5</f>
        <v>106.185</v>
      </c>
      <c r="AF15" s="17"/>
      <c r="AG15" s="22">
        <f>SUM(T15,AB15,AE15)</f>
        <v>591.845</v>
      </c>
      <c r="AH15" s="47">
        <v>4</v>
      </c>
      <c r="AI15" s="21"/>
      <c r="AJ15" s="17"/>
      <c r="AK15" s="19"/>
      <c r="AL15" s="22"/>
      <c r="AN15" s="22"/>
      <c r="AO15" s="22"/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4" t="s">
        <v>62</v>
      </c>
      <c r="B16" s="63" t="s">
        <v>63</v>
      </c>
      <c r="C16" s="64" t="s">
        <v>40</v>
      </c>
      <c r="D16" s="66" t="s">
        <v>29</v>
      </c>
      <c r="E16" s="18">
        <v>70</v>
      </c>
      <c r="F16" s="37"/>
      <c r="G16" s="19">
        <v>41.04</v>
      </c>
      <c r="H16" s="20">
        <v>39.43</v>
      </c>
      <c r="I16" s="19">
        <f>SUM(G16,H16)</f>
        <v>80.47</v>
      </c>
      <c r="J16" s="47"/>
      <c r="K16" s="21">
        <v>92</v>
      </c>
      <c r="L16" s="37"/>
      <c r="M16" s="21">
        <v>70</v>
      </c>
      <c r="N16" s="37"/>
      <c r="O16" s="19">
        <v>0</v>
      </c>
      <c r="P16" s="22">
        <f>O16*1.5</f>
        <v>0</v>
      </c>
      <c r="Q16" s="47"/>
      <c r="R16" s="22">
        <f>K16+M16+P16</f>
        <v>162</v>
      </c>
      <c r="S16" s="47"/>
      <c r="T16" s="22">
        <f>SUM(E16,I16,K16,M16,P16)</f>
        <v>312.47</v>
      </c>
      <c r="U16" s="47">
        <v>5</v>
      </c>
      <c r="V16" s="24" t="str">
        <f t="shared" si="1"/>
        <v>Paege</v>
      </c>
      <c r="W16" s="24" t="str">
        <f t="shared" si="1"/>
        <v>Oliver</v>
      </c>
      <c r="X16" s="24" t="str">
        <f t="shared" si="1"/>
        <v>SC Borussia 1920 Friedr.</v>
      </c>
      <c r="Y16" s="26" t="str">
        <f t="shared" si="1"/>
        <v>LM</v>
      </c>
      <c r="Z16" s="19"/>
      <c r="AA16" s="19"/>
      <c r="AB16" s="44"/>
      <c r="AC16" s="47"/>
      <c r="AD16" s="19"/>
      <c r="AE16" s="22"/>
      <c r="AF16" s="47"/>
      <c r="AG16" s="22"/>
      <c r="AH16" s="47"/>
      <c r="AI16" s="21">
        <v>40</v>
      </c>
      <c r="AJ16" s="47"/>
      <c r="AK16" s="19"/>
      <c r="AL16" s="22">
        <f>AK16*1.5</f>
        <v>0</v>
      </c>
      <c r="AM16" s="48"/>
      <c r="AN16" s="22">
        <f>SUM(AI16,AL16)</f>
        <v>40</v>
      </c>
      <c r="AO16" s="22"/>
      <c r="AP16" s="4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64"/>
      <c r="B17" s="63"/>
      <c r="C17" s="64"/>
      <c r="D17" s="66"/>
      <c r="E17" s="18"/>
      <c r="F17" s="37"/>
      <c r="G17" s="19"/>
      <c r="H17" s="20"/>
      <c r="I17" s="19"/>
      <c r="J17" s="47"/>
      <c r="K17" s="21"/>
      <c r="L17" s="37"/>
      <c r="M17" s="21"/>
      <c r="N17" s="37"/>
      <c r="O17" s="19"/>
      <c r="P17" s="22"/>
      <c r="Q17" s="47"/>
      <c r="R17" s="22"/>
      <c r="S17" s="47"/>
      <c r="T17" s="22"/>
      <c r="U17" s="47"/>
      <c r="V17" s="24"/>
      <c r="W17" s="24"/>
      <c r="X17" s="24"/>
      <c r="Y17" s="26"/>
      <c r="Z17" s="19"/>
      <c r="AA17" s="19"/>
      <c r="AB17" s="44"/>
      <c r="AC17" s="47"/>
      <c r="AD17" s="19"/>
      <c r="AE17" s="22"/>
      <c r="AF17" s="47"/>
      <c r="AG17" s="22"/>
      <c r="AH17" s="47"/>
      <c r="AI17" s="21"/>
      <c r="AJ17" s="47"/>
      <c r="AK17" s="19"/>
      <c r="AL17" s="22"/>
      <c r="AM17" s="48"/>
      <c r="AN17" s="22"/>
      <c r="AO17" s="22"/>
      <c r="AP17" s="47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64" t="s">
        <v>34</v>
      </c>
      <c r="B18" s="63" t="s">
        <v>35</v>
      </c>
      <c r="C18" s="64" t="s">
        <v>40</v>
      </c>
      <c r="D18" s="66" t="s">
        <v>45</v>
      </c>
      <c r="E18" s="18">
        <v>90</v>
      </c>
      <c r="F18" s="37"/>
      <c r="G18" s="19">
        <v>41.96</v>
      </c>
      <c r="H18" s="20">
        <v>41.67</v>
      </c>
      <c r="I18" s="19">
        <f>SUM(G18,H18)</f>
        <v>83.63</v>
      </c>
      <c r="J18" s="47"/>
      <c r="K18" s="8">
        <v>84</v>
      </c>
      <c r="L18" s="47"/>
      <c r="M18" s="21">
        <v>85</v>
      </c>
      <c r="N18" s="37"/>
      <c r="O18" s="19">
        <v>56.99</v>
      </c>
      <c r="P18" s="22">
        <f>O18*1.5</f>
        <v>85.485</v>
      </c>
      <c r="Q18" s="47"/>
      <c r="R18" s="22">
        <f>K18+M18+P18</f>
        <v>254.485</v>
      </c>
      <c r="S18" s="51"/>
      <c r="T18" s="22">
        <f>SUM(E18,I18,K18,M18,P18)</f>
        <v>428.115</v>
      </c>
      <c r="U18" s="47"/>
      <c r="V18" s="24" t="str">
        <f>A18</f>
        <v>Matthes</v>
      </c>
      <c r="W18" s="24" t="str">
        <f>B18</f>
        <v>Katharina</v>
      </c>
      <c r="X18" s="24" t="str">
        <f>C18</f>
        <v>SC Borussia 1920 Friedr.</v>
      </c>
      <c r="Y18" s="26" t="str">
        <f>D18</f>
        <v>LD</v>
      </c>
      <c r="Z18" s="19"/>
      <c r="AA18" s="19"/>
      <c r="AB18" s="44"/>
      <c r="AC18" s="47"/>
      <c r="AD18" s="19"/>
      <c r="AE18" s="22"/>
      <c r="AF18" s="47"/>
      <c r="AG18" s="22"/>
      <c r="AH18" s="47"/>
      <c r="AI18" s="21">
        <v>65</v>
      </c>
      <c r="AJ18" s="47"/>
      <c r="AK18" s="19">
        <v>67.69</v>
      </c>
      <c r="AL18" s="22">
        <f>AK18*1.5</f>
        <v>101.535</v>
      </c>
      <c r="AM18" s="48"/>
      <c r="AN18" s="22">
        <f>SUM(AI18,AL18)</f>
        <v>166.535</v>
      </c>
      <c r="AO18" s="22">
        <f>AN18+T18</f>
        <v>594.65</v>
      </c>
      <c r="AP18" s="47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64"/>
      <c r="B19" s="63"/>
      <c r="C19" s="64"/>
      <c r="D19" s="67"/>
      <c r="E19" s="18"/>
      <c r="F19" s="37"/>
      <c r="G19" s="19"/>
      <c r="H19" s="20"/>
      <c r="I19" s="19"/>
      <c r="J19" s="47"/>
      <c r="L19" s="47"/>
      <c r="M19" s="21"/>
      <c r="N19" s="37"/>
      <c r="O19" s="19"/>
      <c r="P19" s="22"/>
      <c r="Q19" s="47"/>
      <c r="R19" s="22"/>
      <c r="S19" s="51"/>
      <c r="T19" s="22"/>
      <c r="U19" s="47"/>
      <c r="V19" s="24"/>
      <c r="W19" s="24"/>
      <c r="X19" s="24"/>
      <c r="Y19" s="26"/>
      <c r="Z19" s="19"/>
      <c r="AA19" s="19"/>
      <c r="AB19" s="44"/>
      <c r="AC19" s="47"/>
      <c r="AD19" s="19"/>
      <c r="AE19" s="22"/>
      <c r="AF19" s="47"/>
      <c r="AG19" s="22"/>
      <c r="AH19" s="47"/>
      <c r="AI19" s="21"/>
      <c r="AJ19" s="47"/>
      <c r="AK19" s="19"/>
      <c r="AL19" s="22"/>
      <c r="AM19" s="48"/>
      <c r="AN19" s="22"/>
      <c r="AO19" s="22"/>
      <c r="AP19" s="47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64" t="s">
        <v>54</v>
      </c>
      <c r="B20" s="63" t="s">
        <v>55</v>
      </c>
      <c r="C20" s="64" t="s">
        <v>40</v>
      </c>
      <c r="D20" s="66" t="s">
        <v>56</v>
      </c>
      <c r="E20" s="18">
        <v>90</v>
      </c>
      <c r="F20" s="37"/>
      <c r="G20" s="19">
        <v>52.86</v>
      </c>
      <c r="H20" s="20">
        <v>49.57</v>
      </c>
      <c r="I20" s="19">
        <f>SUM(G20,H20)</f>
        <v>102.43</v>
      </c>
      <c r="J20" s="47"/>
      <c r="K20" s="21">
        <v>90</v>
      </c>
      <c r="L20" s="37"/>
      <c r="M20" s="21">
        <v>90</v>
      </c>
      <c r="N20" s="37"/>
      <c r="O20" s="19">
        <v>61.94</v>
      </c>
      <c r="P20" s="22">
        <f>O20*1.5</f>
        <v>92.91</v>
      </c>
      <c r="Q20" s="47"/>
      <c r="R20" s="22">
        <f>K20+M20+P20</f>
        <v>272.90999999999997</v>
      </c>
      <c r="S20" s="47"/>
      <c r="T20" s="22">
        <f>SUM(E20,I20,K20,M20,P20)</f>
        <v>465.34000000000003</v>
      </c>
      <c r="U20" s="47"/>
      <c r="V20" s="24" t="str">
        <f>A20</f>
        <v>Gath</v>
      </c>
      <c r="W20" s="24" t="str">
        <f>B20</f>
        <v>Benjamin</v>
      </c>
      <c r="X20" s="24" t="str">
        <f>C20</f>
        <v>SC Borussia 1920 Friedr.</v>
      </c>
      <c r="Y20" s="26" t="str">
        <f>D20</f>
        <v>AJM</v>
      </c>
      <c r="Z20" s="19">
        <v>65.57</v>
      </c>
      <c r="AA20" s="19">
        <v>62.77</v>
      </c>
      <c r="AB20" s="44">
        <f>SUM(Z20,AA20)</f>
        <v>128.34</v>
      </c>
      <c r="AC20" s="47"/>
      <c r="AD20" s="19">
        <v>89.14</v>
      </c>
      <c r="AE20" s="22">
        <f>AD20*1.5</f>
        <v>133.71</v>
      </c>
      <c r="AF20" s="47"/>
      <c r="AG20" s="22">
        <f>SUM(T20,AB20,AE20)</f>
        <v>727.3900000000001</v>
      </c>
      <c r="AH20" s="47">
        <v>1</v>
      </c>
      <c r="AI20" s="21"/>
      <c r="AJ20" s="47"/>
      <c r="AK20" s="19"/>
      <c r="AL20" s="22"/>
      <c r="AM20" s="48"/>
      <c r="AN20" s="22"/>
      <c r="AO20" s="22"/>
      <c r="AP20" s="47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64"/>
      <c r="B21" s="63"/>
      <c r="C21" s="64"/>
      <c r="D21" s="67"/>
      <c r="E21" s="18"/>
      <c r="F21" s="37"/>
      <c r="G21" s="19"/>
      <c r="H21" s="20"/>
      <c r="I21" s="19"/>
      <c r="J21" s="47"/>
      <c r="K21" s="21"/>
      <c r="L21" s="37"/>
      <c r="M21" s="21"/>
      <c r="N21" s="37"/>
      <c r="O21" s="19"/>
      <c r="P21" s="22"/>
      <c r="Q21" s="47"/>
      <c r="R21" s="22"/>
      <c r="S21" s="47"/>
      <c r="T21" s="22"/>
      <c r="U21" s="47"/>
      <c r="V21" s="24"/>
      <c r="W21" s="24"/>
      <c r="X21" s="24"/>
      <c r="Y21" s="26"/>
      <c r="Z21" s="19"/>
      <c r="AA21" s="19"/>
      <c r="AB21" s="44"/>
      <c r="AC21" s="47"/>
      <c r="AD21" s="19"/>
      <c r="AE21" s="22"/>
      <c r="AF21" s="47"/>
      <c r="AG21" s="22"/>
      <c r="AH21" s="47"/>
      <c r="AI21" s="21"/>
      <c r="AJ21" s="47"/>
      <c r="AK21" s="19"/>
      <c r="AL21" s="22"/>
      <c r="AM21" s="48"/>
      <c r="AN21" s="22"/>
      <c r="AO21" s="22"/>
      <c r="AP21" s="47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64" t="s">
        <v>42</v>
      </c>
      <c r="B22" s="63" t="s">
        <v>43</v>
      </c>
      <c r="C22" s="64" t="s">
        <v>40</v>
      </c>
      <c r="D22" s="66" t="s">
        <v>46</v>
      </c>
      <c r="E22" s="18">
        <v>80</v>
      </c>
      <c r="F22" s="37"/>
      <c r="G22" s="19">
        <v>40.71</v>
      </c>
      <c r="H22" s="20">
        <v>40.55</v>
      </c>
      <c r="I22" s="19">
        <f>SUM(G22,H22)</f>
        <v>81.25999999999999</v>
      </c>
      <c r="J22" s="47"/>
      <c r="K22" s="8">
        <v>86</v>
      </c>
      <c r="L22" s="47"/>
      <c r="M22" s="21">
        <v>90</v>
      </c>
      <c r="N22" s="37"/>
      <c r="O22" s="19">
        <v>62.93</v>
      </c>
      <c r="P22" s="22">
        <f>O22*1.5</f>
        <v>94.395</v>
      </c>
      <c r="Q22" s="47"/>
      <c r="R22" s="22">
        <f>K22+M22+P22</f>
        <v>270.395</v>
      </c>
      <c r="S22" s="51"/>
      <c r="T22" s="22">
        <f>SUM(E22,I22,K22,M22,P22)</f>
        <v>431.655</v>
      </c>
      <c r="U22" s="47">
        <v>1</v>
      </c>
      <c r="V22" s="24" t="str">
        <f>A22</f>
        <v>Demin</v>
      </c>
      <c r="W22" s="24" t="str">
        <f>B22</f>
        <v>Shenia</v>
      </c>
      <c r="X22" s="24" t="str">
        <f>C22</f>
        <v>SC Borussia 1920 Friedr.</v>
      </c>
      <c r="Y22" s="26" t="str">
        <f>D22</f>
        <v>BJM</v>
      </c>
      <c r="Z22" s="19">
        <v>49.78</v>
      </c>
      <c r="AA22" s="19">
        <v>46.66</v>
      </c>
      <c r="AB22" s="44">
        <f>SUM(Z22,AA22)</f>
        <v>96.44</v>
      </c>
      <c r="AC22" s="47"/>
      <c r="AD22" s="19">
        <v>91.09</v>
      </c>
      <c r="AE22" s="22">
        <f>AD22*1.5</f>
        <v>136.635</v>
      </c>
      <c r="AF22" s="47"/>
      <c r="AG22" s="22">
        <f>SUM(T22,AB22,AE22)</f>
        <v>664.73</v>
      </c>
      <c r="AH22" s="47">
        <v>2</v>
      </c>
      <c r="AI22" s="21"/>
      <c r="AJ22" s="47"/>
      <c r="AK22" s="19"/>
      <c r="AL22" s="22"/>
      <c r="AM22" s="48"/>
      <c r="AN22" s="22"/>
      <c r="AO22" s="22"/>
      <c r="AP22" s="4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4" t="s">
        <v>59</v>
      </c>
      <c r="B23" s="63" t="s">
        <v>60</v>
      </c>
      <c r="C23" s="64" t="s">
        <v>40</v>
      </c>
      <c r="D23" s="66" t="s">
        <v>46</v>
      </c>
      <c r="E23" s="18">
        <v>40</v>
      </c>
      <c r="F23" s="37"/>
      <c r="G23" s="19">
        <v>31.95</v>
      </c>
      <c r="H23" s="20">
        <v>30.01</v>
      </c>
      <c r="I23" s="19">
        <f>SUM(G23,H23)</f>
        <v>61.96</v>
      </c>
      <c r="J23" s="47"/>
      <c r="K23" s="21">
        <v>68</v>
      </c>
      <c r="L23" s="37"/>
      <c r="M23" s="21">
        <v>50</v>
      </c>
      <c r="N23" s="37"/>
      <c r="O23" s="19">
        <v>55.64</v>
      </c>
      <c r="P23" s="22">
        <f>O23*1.5</f>
        <v>83.46000000000001</v>
      </c>
      <c r="Q23" s="59"/>
      <c r="R23" s="22">
        <f>K23+M23+P23</f>
        <v>201.46</v>
      </c>
      <c r="S23" s="17"/>
      <c r="T23" s="22">
        <f>SUM(E23,I23,K23,M23,P23)</f>
        <v>303.42</v>
      </c>
      <c r="U23" s="47">
        <v>2</v>
      </c>
      <c r="V23" s="24"/>
      <c r="W23" s="24"/>
      <c r="X23" s="24"/>
      <c r="Y23" s="26"/>
      <c r="Z23" s="19"/>
      <c r="AA23" s="19"/>
      <c r="AB23" s="44"/>
      <c r="AC23" s="47"/>
      <c r="AD23" s="19"/>
      <c r="AE23" s="22"/>
      <c r="AF23" s="47"/>
      <c r="AG23" s="22"/>
      <c r="AH23" s="51"/>
      <c r="AI23" s="21"/>
      <c r="AJ23" s="47"/>
      <c r="AK23" s="19"/>
      <c r="AL23" s="22"/>
      <c r="AM23" s="48"/>
      <c r="AN23" s="22"/>
      <c r="AO23" s="22"/>
      <c r="AP23" s="4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42" s="13" customFormat="1" ht="13.5" customHeight="1">
      <c r="A24" s="64" t="s">
        <v>36</v>
      </c>
      <c r="B24" s="63" t="s">
        <v>61</v>
      </c>
      <c r="C24" s="64" t="s">
        <v>40</v>
      </c>
      <c r="D24" s="66" t="s">
        <v>46</v>
      </c>
      <c r="E24" s="18">
        <v>50</v>
      </c>
      <c r="F24" s="37"/>
      <c r="G24" s="19">
        <v>36.24</v>
      </c>
      <c r="H24" s="20">
        <v>35.28</v>
      </c>
      <c r="I24" s="19">
        <f>SUM(G24,H24)</f>
        <v>71.52000000000001</v>
      </c>
      <c r="J24" s="47"/>
      <c r="K24" s="21">
        <v>66</v>
      </c>
      <c r="L24" s="37"/>
      <c r="M24" s="21">
        <v>40</v>
      </c>
      <c r="N24" s="37"/>
      <c r="O24" s="19">
        <v>46.63</v>
      </c>
      <c r="P24" s="22">
        <f>O24*1.5</f>
        <v>69.94500000000001</v>
      </c>
      <c r="Q24" s="59"/>
      <c r="R24" s="22">
        <f>K24+M24+P24</f>
        <v>175.945</v>
      </c>
      <c r="S24" s="17"/>
      <c r="T24" s="22">
        <f>SUM(E24,I24,K24,M24,P24)</f>
        <v>297.46500000000003</v>
      </c>
      <c r="U24" s="47">
        <v>3</v>
      </c>
      <c r="V24" s="24"/>
      <c r="W24" s="24"/>
      <c r="X24" s="24"/>
      <c r="Y24" s="26"/>
      <c r="Z24" s="19"/>
      <c r="AA24" s="19"/>
      <c r="AB24" s="44"/>
      <c r="AC24" s="47"/>
      <c r="AD24" s="19"/>
      <c r="AE24" s="22"/>
      <c r="AF24" s="47"/>
      <c r="AG24" s="22"/>
      <c r="AH24" s="51"/>
      <c r="AI24" s="21"/>
      <c r="AJ24" s="47"/>
      <c r="AK24" s="19"/>
      <c r="AL24" s="22"/>
      <c r="AM24" s="48"/>
      <c r="AN24" s="22"/>
      <c r="AO24" s="22"/>
      <c r="AP24" s="47"/>
    </row>
    <row r="25" spans="1:42" s="13" customFormat="1" ht="13.5" customHeight="1">
      <c r="A25" s="64"/>
      <c r="B25" s="63"/>
      <c r="C25" s="64"/>
      <c r="D25" s="66"/>
      <c r="E25" s="18"/>
      <c r="F25" s="37"/>
      <c r="G25" s="19"/>
      <c r="H25" s="20"/>
      <c r="I25" s="19"/>
      <c r="J25" s="47"/>
      <c r="K25" s="21"/>
      <c r="L25" s="37"/>
      <c r="M25" s="21"/>
      <c r="N25" s="37"/>
      <c r="O25" s="19"/>
      <c r="P25" s="22"/>
      <c r="Q25" s="59"/>
      <c r="R25" s="22"/>
      <c r="S25" s="17"/>
      <c r="T25" s="22"/>
      <c r="U25" s="47"/>
      <c r="V25" s="24"/>
      <c r="W25" s="24"/>
      <c r="X25" s="24"/>
      <c r="Y25" s="26"/>
      <c r="Z25" s="19"/>
      <c r="AA25" s="19"/>
      <c r="AB25" s="44"/>
      <c r="AC25" s="47"/>
      <c r="AD25" s="19"/>
      <c r="AE25" s="22"/>
      <c r="AF25" s="47"/>
      <c r="AG25" s="22"/>
      <c r="AH25" s="51"/>
      <c r="AI25" s="21"/>
      <c r="AJ25" s="47"/>
      <c r="AK25" s="19"/>
      <c r="AL25" s="22"/>
      <c r="AM25" s="48"/>
      <c r="AN25" s="22"/>
      <c r="AO25" s="22"/>
      <c r="AP25" s="47"/>
    </row>
    <row r="26" spans="1:42" s="13" customFormat="1" ht="13.5" customHeight="1">
      <c r="A26" s="64" t="s">
        <v>47</v>
      </c>
      <c r="B26" s="63" t="s">
        <v>48</v>
      </c>
      <c r="C26" s="64" t="s">
        <v>65</v>
      </c>
      <c r="D26" s="66" t="s">
        <v>49</v>
      </c>
      <c r="E26" s="18">
        <v>55</v>
      </c>
      <c r="F26" s="37"/>
      <c r="G26" s="19">
        <v>30.52</v>
      </c>
      <c r="H26" s="20">
        <v>25.91</v>
      </c>
      <c r="I26" s="19">
        <f>SUM(G26,H26)</f>
        <v>56.43</v>
      </c>
      <c r="J26" s="47"/>
      <c r="K26" s="21">
        <v>78</v>
      </c>
      <c r="L26" s="37"/>
      <c r="M26" s="21">
        <v>85</v>
      </c>
      <c r="N26" s="37"/>
      <c r="O26" s="19">
        <v>50.27</v>
      </c>
      <c r="P26" s="22">
        <f>O26*1.5</f>
        <v>75.405</v>
      </c>
      <c r="Q26" s="47"/>
      <c r="R26" s="84">
        <f>K26+M26+P26</f>
        <v>238.405</v>
      </c>
      <c r="S26" s="47"/>
      <c r="T26" s="22">
        <f>SUM(E26,I26,K26,M26,P26)</f>
        <v>349.83500000000004</v>
      </c>
      <c r="U26" s="47"/>
      <c r="V26" s="24"/>
      <c r="W26" s="24"/>
      <c r="X26" s="24"/>
      <c r="Y26" s="26"/>
      <c r="Z26" s="19"/>
      <c r="AA26" s="19"/>
      <c r="AB26" s="44"/>
      <c r="AC26" s="47"/>
      <c r="AD26" s="19"/>
      <c r="AE26" s="22"/>
      <c r="AF26" s="47"/>
      <c r="AG26" s="22"/>
      <c r="AH26" s="47"/>
      <c r="AI26" s="21"/>
      <c r="AJ26" s="47"/>
      <c r="AK26" s="19"/>
      <c r="AL26" s="22"/>
      <c r="AM26" s="48"/>
      <c r="AN26" s="22"/>
      <c r="AO26" s="22"/>
      <c r="AP26" s="47"/>
    </row>
    <row r="27" spans="1:42" s="13" customFormat="1" ht="13.5" customHeight="1">
      <c r="A27" s="64"/>
      <c r="B27" s="63"/>
      <c r="C27" s="64"/>
      <c r="D27" s="66"/>
      <c r="E27" s="18"/>
      <c r="F27" s="37"/>
      <c r="G27" s="19"/>
      <c r="H27" s="20"/>
      <c r="I27" s="19"/>
      <c r="J27" s="47"/>
      <c r="K27" s="21"/>
      <c r="L27" s="37"/>
      <c r="M27" s="21"/>
      <c r="N27" s="37"/>
      <c r="O27" s="19"/>
      <c r="P27" s="22"/>
      <c r="Q27" s="47"/>
      <c r="R27" s="22"/>
      <c r="S27" s="47"/>
      <c r="T27" s="22"/>
      <c r="U27" s="47"/>
      <c r="V27" s="24"/>
      <c r="W27" s="24"/>
      <c r="X27" s="24"/>
      <c r="Y27" s="26"/>
      <c r="Z27" s="19"/>
      <c r="AA27" s="19"/>
      <c r="AB27" s="44"/>
      <c r="AC27" s="47"/>
      <c r="AD27" s="19"/>
      <c r="AE27" s="22"/>
      <c r="AF27" s="47"/>
      <c r="AG27" s="22"/>
      <c r="AH27" s="47"/>
      <c r="AI27" s="21"/>
      <c r="AJ27" s="47"/>
      <c r="AK27" s="19"/>
      <c r="AL27" s="22"/>
      <c r="AM27" s="48"/>
      <c r="AN27" s="22"/>
      <c r="AO27" s="22"/>
      <c r="AP27" s="47"/>
    </row>
    <row r="28" spans="1:42" s="58" customFormat="1" ht="13.5" customHeight="1">
      <c r="A28" s="64"/>
      <c r="B28" s="63"/>
      <c r="C28" s="64"/>
      <c r="D28" s="66"/>
      <c r="E28" s="18"/>
      <c r="F28" s="37"/>
      <c r="G28" s="19"/>
      <c r="H28" s="20"/>
      <c r="I28" s="19"/>
      <c r="J28" s="55"/>
      <c r="K28" s="21"/>
      <c r="L28" s="53"/>
      <c r="M28" s="65"/>
      <c r="N28" s="53"/>
      <c r="O28" s="19"/>
      <c r="P28" s="22"/>
      <c r="Q28" s="55"/>
      <c r="R28" s="22"/>
      <c r="S28" s="55"/>
      <c r="T28" s="22"/>
      <c r="U28" s="47"/>
      <c r="V28" s="24"/>
      <c r="W28" s="24"/>
      <c r="X28" s="24"/>
      <c r="Y28" s="26"/>
      <c r="Z28" s="19"/>
      <c r="AA28" s="19"/>
      <c r="AB28" s="44"/>
      <c r="AC28" s="55"/>
      <c r="AD28" s="19"/>
      <c r="AE28" s="22"/>
      <c r="AF28" s="55"/>
      <c r="AG28" s="22"/>
      <c r="AH28" s="47"/>
      <c r="AI28" s="56"/>
      <c r="AJ28" s="55"/>
      <c r="AK28" s="54"/>
      <c r="AL28" s="22"/>
      <c r="AM28" s="57"/>
      <c r="AN28" s="22"/>
      <c r="AO28" s="22"/>
      <c r="AP28" s="47"/>
    </row>
    <row r="29" spans="1:154" s="8" customFormat="1" ht="13.5" customHeight="1">
      <c r="A29" s="64"/>
      <c r="B29" s="63"/>
      <c r="C29" s="64"/>
      <c r="D29" s="66"/>
      <c r="E29" s="18"/>
      <c r="F29" s="37"/>
      <c r="G29" s="19"/>
      <c r="H29" s="20"/>
      <c r="I29" s="19"/>
      <c r="J29" s="17"/>
      <c r="K29" s="21"/>
      <c r="L29" s="18"/>
      <c r="M29" s="21"/>
      <c r="N29" s="18"/>
      <c r="O29" s="19"/>
      <c r="P29" s="22"/>
      <c r="Q29" s="17"/>
      <c r="R29" s="22"/>
      <c r="S29" s="47"/>
      <c r="T29" s="22"/>
      <c r="U29" s="47"/>
      <c r="V29" s="24"/>
      <c r="W29" s="24"/>
      <c r="X29" s="24"/>
      <c r="Y29" s="26"/>
      <c r="Z29" s="19"/>
      <c r="AA29" s="19"/>
      <c r="AB29" s="44"/>
      <c r="AC29" s="17"/>
      <c r="AD29" s="19"/>
      <c r="AE29" s="22"/>
      <c r="AF29" s="17"/>
      <c r="AG29" s="22"/>
      <c r="AH29" s="47"/>
      <c r="AI29" s="21"/>
      <c r="AJ29" s="17"/>
      <c r="AK29" s="19"/>
      <c r="AL29" s="22"/>
      <c r="AN29" s="22"/>
      <c r="AO29" s="22"/>
      <c r="AP29" s="4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50"/>
      <c r="B30" s="50"/>
      <c r="C30" s="50"/>
      <c r="D30" s="49"/>
      <c r="E30" s="18"/>
      <c r="F30" s="37"/>
      <c r="G30" s="19"/>
      <c r="H30" s="20"/>
      <c r="I30" s="19"/>
      <c r="J30" s="17"/>
      <c r="K30" s="21"/>
      <c r="L30" s="18"/>
      <c r="M30" s="21"/>
      <c r="N30" s="18"/>
      <c r="O30" s="19"/>
      <c r="P30" s="22"/>
      <c r="Q30" s="17"/>
      <c r="R30" s="22"/>
      <c r="S30" s="55"/>
      <c r="T30" s="22"/>
      <c r="U30" s="47"/>
      <c r="V30" s="24"/>
      <c r="W30" s="24"/>
      <c r="X30" s="24"/>
      <c r="Y30" s="26"/>
      <c r="Z30" s="19"/>
      <c r="AA30" s="19"/>
      <c r="AB30" s="44"/>
      <c r="AC30" s="17"/>
      <c r="AD30" s="19"/>
      <c r="AE30" s="22"/>
      <c r="AF30" s="17"/>
      <c r="AG30" s="22"/>
      <c r="AH30" s="47"/>
      <c r="AI30" s="21"/>
      <c r="AJ30" s="17"/>
      <c r="AK30" s="19"/>
      <c r="AL30" s="22"/>
      <c r="AN30" s="22"/>
      <c r="AO30" s="22"/>
      <c r="AP30" s="4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50"/>
      <c r="B31" s="50"/>
      <c r="C31" s="50"/>
      <c r="D31" s="49"/>
      <c r="E31" s="18"/>
      <c r="F31" s="37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S31" s="17"/>
      <c r="T31" s="22"/>
      <c r="U31" s="47"/>
      <c r="V31" s="24"/>
      <c r="W31" s="24"/>
      <c r="X31" s="24"/>
      <c r="Y31" s="26"/>
      <c r="Z31" s="19"/>
      <c r="AA31" s="19"/>
      <c r="AB31" s="44"/>
      <c r="AC31" s="17"/>
      <c r="AD31" s="19"/>
      <c r="AE31" s="22"/>
      <c r="AF31" s="17"/>
      <c r="AG31" s="22"/>
      <c r="AH31" s="47"/>
      <c r="AI31" s="21"/>
      <c r="AJ31" s="17"/>
      <c r="AK31" s="19"/>
      <c r="AL31" s="22"/>
      <c r="AN31" s="22"/>
      <c r="AO31" s="22"/>
      <c r="AP31" s="4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50"/>
      <c r="B32" s="50"/>
      <c r="C32" s="50"/>
      <c r="D32" s="49"/>
      <c r="E32" s="18"/>
      <c r="F32" s="37"/>
      <c r="G32" s="19"/>
      <c r="H32" s="20"/>
      <c r="I32" s="19"/>
      <c r="J32" s="51"/>
      <c r="K32" s="21"/>
      <c r="L32" s="37"/>
      <c r="M32" s="21"/>
      <c r="N32" s="37"/>
      <c r="O32" s="19"/>
      <c r="P32" s="22"/>
      <c r="Q32" s="47"/>
      <c r="R32" s="22"/>
      <c r="S32" s="47"/>
      <c r="T32" s="22"/>
      <c r="U32" s="47"/>
      <c r="V32" s="24"/>
      <c r="W32" s="24"/>
      <c r="X32" s="24"/>
      <c r="Y32" s="26"/>
      <c r="Z32" s="19"/>
      <c r="AA32" s="19"/>
      <c r="AB32" s="44"/>
      <c r="AC32" s="47"/>
      <c r="AD32" s="19"/>
      <c r="AE32" s="22"/>
      <c r="AF32" s="47"/>
      <c r="AG32" s="22"/>
      <c r="AH32" s="47"/>
      <c r="AI32" s="21"/>
      <c r="AJ32" s="51"/>
      <c r="AK32" s="19"/>
      <c r="AL32" s="22"/>
      <c r="AM32" s="62"/>
      <c r="AN32" s="22"/>
      <c r="AO32" s="22"/>
      <c r="AP32" s="4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50"/>
      <c r="B33" s="50"/>
      <c r="C33" s="50"/>
      <c r="D33" s="49"/>
      <c r="E33" s="18"/>
      <c r="F33" s="37"/>
      <c r="G33" s="19"/>
      <c r="H33" s="20"/>
      <c r="I33" s="19"/>
      <c r="J33" s="47"/>
      <c r="K33" s="21"/>
      <c r="L33" s="37"/>
      <c r="M33" s="21"/>
      <c r="N33" s="37"/>
      <c r="O33" s="19"/>
      <c r="P33" s="22"/>
      <c r="Q33" s="59"/>
      <c r="R33" s="22"/>
      <c r="S33" s="47"/>
      <c r="T33" s="22"/>
      <c r="U33" s="47"/>
      <c r="V33" s="24"/>
      <c r="W33" s="24"/>
      <c r="X33" s="24"/>
      <c r="Y33" s="26"/>
      <c r="Z33" s="19"/>
      <c r="AA33" s="19"/>
      <c r="AB33" s="44"/>
      <c r="AC33" s="47"/>
      <c r="AD33" s="19"/>
      <c r="AE33" s="22"/>
      <c r="AF33" s="47"/>
      <c r="AG33" s="22"/>
      <c r="AH33" s="51"/>
      <c r="AI33" s="21"/>
      <c r="AJ33" s="47"/>
      <c r="AK33" s="19"/>
      <c r="AL33" s="22"/>
      <c r="AM33" s="48"/>
      <c r="AN33" s="22"/>
      <c r="AO33" s="22"/>
      <c r="AP33" s="4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50"/>
      <c r="B34" s="50"/>
      <c r="C34" s="50"/>
      <c r="D34" s="49"/>
      <c r="E34" s="18"/>
      <c r="F34" s="37"/>
      <c r="G34" s="19"/>
      <c r="H34" s="20"/>
      <c r="I34" s="19"/>
      <c r="J34" s="47"/>
      <c r="K34" s="21"/>
      <c r="L34" s="37"/>
      <c r="M34" s="21"/>
      <c r="N34" s="37"/>
      <c r="O34" s="19"/>
      <c r="P34" s="22"/>
      <c r="Q34" s="51"/>
      <c r="R34" s="22"/>
      <c r="S34" s="47"/>
      <c r="T34" s="22"/>
      <c r="U34" s="47"/>
      <c r="V34" s="24"/>
      <c r="W34" s="24"/>
      <c r="X34" s="24"/>
      <c r="Y34" s="26"/>
      <c r="Z34" s="19"/>
      <c r="AA34" s="19"/>
      <c r="AB34" s="44"/>
      <c r="AC34" s="47"/>
      <c r="AD34" s="19"/>
      <c r="AE34" s="22"/>
      <c r="AF34" s="47"/>
      <c r="AG34" s="22"/>
      <c r="AH34" s="47"/>
      <c r="AI34" s="21"/>
      <c r="AJ34" s="47"/>
      <c r="AK34" s="19"/>
      <c r="AL34" s="22"/>
      <c r="AM34" s="48"/>
      <c r="AN34" s="22"/>
      <c r="AO34" s="22"/>
      <c r="AP34" s="47" t="s">
        <v>20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42" s="13" customFormat="1" ht="13.5" customHeight="1">
      <c r="A35" s="50"/>
      <c r="B35" s="50"/>
      <c r="C35" s="50"/>
      <c r="D35" s="49"/>
      <c r="E35" s="18"/>
      <c r="F35" s="37"/>
      <c r="G35" s="19"/>
      <c r="H35" s="20"/>
      <c r="I35" s="19"/>
      <c r="J35" s="47"/>
      <c r="K35" s="21"/>
      <c r="L35" s="37"/>
      <c r="M35" s="21"/>
      <c r="N35" s="37"/>
      <c r="O35" s="19"/>
      <c r="P35" s="22"/>
      <c r="Q35" s="47"/>
      <c r="R35" s="22"/>
      <c r="S35" s="47"/>
      <c r="T35" s="22"/>
      <c r="U35" s="47"/>
      <c r="V35" s="24"/>
      <c r="W35" s="24"/>
      <c r="X35" s="24"/>
      <c r="Y35" s="26"/>
      <c r="Z35" s="19"/>
      <c r="AA35" s="19"/>
      <c r="AB35" s="44"/>
      <c r="AC35" s="47"/>
      <c r="AD35" s="19"/>
      <c r="AE35" s="22"/>
      <c r="AF35" s="47"/>
      <c r="AG35" s="22"/>
      <c r="AH35" s="47"/>
      <c r="AI35" s="21"/>
      <c r="AJ35" s="47"/>
      <c r="AK35" s="19"/>
      <c r="AL35" s="22"/>
      <c r="AM35" s="48"/>
      <c r="AN35" s="22"/>
      <c r="AO35" s="22"/>
      <c r="AP35" s="47" t="s">
        <v>20</v>
      </c>
    </row>
    <row r="36" spans="1:42" s="58" customFormat="1" ht="13.5" customHeight="1">
      <c r="A36" s="50"/>
      <c r="B36" s="50"/>
      <c r="C36" s="50"/>
      <c r="D36" s="49"/>
      <c r="E36" s="18"/>
      <c r="F36" s="37"/>
      <c r="G36" s="19"/>
      <c r="H36" s="20"/>
      <c r="I36" s="19"/>
      <c r="J36" s="55"/>
      <c r="K36" s="21"/>
      <c r="L36" s="53"/>
      <c r="M36" s="21"/>
      <c r="N36" s="53"/>
      <c r="O36" s="19"/>
      <c r="P36" s="22"/>
      <c r="Q36" s="55"/>
      <c r="R36" s="22"/>
      <c r="S36" s="55"/>
      <c r="T36" s="22"/>
      <c r="U36" s="47"/>
      <c r="V36" s="24"/>
      <c r="W36" s="24"/>
      <c r="X36" s="24"/>
      <c r="Y36" s="26"/>
      <c r="Z36" s="19"/>
      <c r="AA36" s="19"/>
      <c r="AB36" s="44"/>
      <c r="AC36" s="55"/>
      <c r="AD36" s="19"/>
      <c r="AE36" s="22"/>
      <c r="AF36" s="55"/>
      <c r="AG36" s="22"/>
      <c r="AH36" s="47"/>
      <c r="AI36" s="56"/>
      <c r="AJ36" s="55"/>
      <c r="AK36" s="54"/>
      <c r="AL36" s="22"/>
      <c r="AM36" s="57"/>
      <c r="AN36" s="22"/>
      <c r="AO36" s="22"/>
      <c r="AP36" s="47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1968503937007874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2005-05-01T10:39:26Z</cp:lastPrinted>
  <dcterms:created xsi:type="dcterms:W3CDTF">2000-04-20T06:06:45Z</dcterms:created>
  <dcterms:modified xsi:type="dcterms:W3CDTF">2005-05-01T10:44:33Z</dcterms:modified>
  <cp:category/>
  <cp:version/>
  <cp:contentType/>
  <cp:contentStatus/>
</cp:coreProperties>
</file>