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'Tabelle1'!$1:$4</definedName>
  </definedNames>
  <calcPr fullCalcOnLoad="1"/>
</workbook>
</file>

<file path=xl/sharedStrings.xml><?xml version="1.0" encoding="utf-8"?>
<sst xmlns="http://schemas.openxmlformats.org/spreadsheetml/2006/main" count="414" uniqueCount="129">
  <si>
    <t>Name</t>
  </si>
  <si>
    <t>Vorname</t>
  </si>
  <si>
    <t>Verein</t>
  </si>
  <si>
    <t>Altersklasse</t>
  </si>
  <si>
    <t>Startet heute</t>
  </si>
  <si>
    <t>Gewicht Distanz Einhand</t>
  </si>
  <si>
    <t>Gewicht Distanz Zweihand</t>
  </si>
  <si>
    <t>Fliege Ziel</t>
  </si>
  <si>
    <t>Kamrath</t>
  </si>
  <si>
    <t>Norman</t>
  </si>
  <si>
    <t>cc peitz</t>
  </si>
  <si>
    <t>LK</t>
  </si>
  <si>
    <t>Siebenkampf</t>
  </si>
  <si>
    <t>Tieseler</t>
  </si>
  <si>
    <t>Daniel</t>
  </si>
  <si>
    <t>Neumann</t>
  </si>
  <si>
    <t>Jan</t>
  </si>
  <si>
    <t>m</t>
  </si>
  <si>
    <t>Kellinghusen</t>
  </si>
  <si>
    <t>Allround</t>
  </si>
  <si>
    <t>Matthes</t>
  </si>
  <si>
    <t>Katharina</t>
  </si>
  <si>
    <t>SC Borussia Friedrichsfelde</t>
  </si>
  <si>
    <t>Nagel</t>
  </si>
  <si>
    <t>Jens</t>
  </si>
  <si>
    <t>SFC Neptun Luckenau</t>
  </si>
  <si>
    <t>Bruder</t>
  </si>
  <si>
    <t>Klaus - Jürgen</t>
  </si>
  <si>
    <t>Dimmerling</t>
  </si>
  <si>
    <t>Gerhard</t>
  </si>
  <si>
    <t>ASV Bingen</t>
  </si>
  <si>
    <t>Madauß</t>
  </si>
  <si>
    <t>Felix</t>
  </si>
  <si>
    <t>LV Berlin-Brandenburg</t>
  </si>
  <si>
    <t>Trampe</t>
  </si>
  <si>
    <t>Thomas</t>
  </si>
  <si>
    <t>Visser</t>
  </si>
  <si>
    <t>Wiebold</t>
  </si>
  <si>
    <t>BVO Emden</t>
  </si>
  <si>
    <t>Balles</t>
  </si>
  <si>
    <t>Otmar</t>
  </si>
  <si>
    <t>Karden</t>
  </si>
  <si>
    <t>Wagner</t>
  </si>
  <si>
    <t>Frank</t>
  </si>
  <si>
    <t>Schmitt</t>
  </si>
  <si>
    <t>Peter</t>
  </si>
  <si>
    <t>Schmidt</t>
  </si>
  <si>
    <t>Wolfgang</t>
  </si>
  <si>
    <t>ASV Bremerhaven</t>
  </si>
  <si>
    <t>Ernst</t>
  </si>
  <si>
    <t>Kathrin</t>
  </si>
  <si>
    <t>Jahn</t>
  </si>
  <si>
    <t>Anke</t>
  </si>
  <si>
    <t>Stein</t>
  </si>
  <si>
    <t>Janet</t>
  </si>
  <si>
    <t>Dürrwald</t>
  </si>
  <si>
    <t>Sabrina</t>
  </si>
  <si>
    <t>Nicole</t>
  </si>
  <si>
    <t>Harter</t>
  </si>
  <si>
    <t>Michael</t>
  </si>
  <si>
    <t>SAV Bayer Leverkusen</t>
  </si>
  <si>
    <t>Kelterer</t>
  </si>
  <si>
    <t>Erek</t>
  </si>
  <si>
    <t>Endjer</t>
  </si>
  <si>
    <t>Dieter</t>
  </si>
  <si>
    <t>Ralf</t>
  </si>
  <si>
    <t>Zessler</t>
  </si>
  <si>
    <t>Andreas</t>
  </si>
  <si>
    <t>Maisel</t>
  </si>
  <si>
    <t>Jana</t>
  </si>
  <si>
    <t>Gerlach</t>
  </si>
  <si>
    <t>Opitz</t>
  </si>
  <si>
    <t>Verena</t>
  </si>
  <si>
    <t>Döhring</t>
  </si>
  <si>
    <t>Alexander</t>
  </si>
  <si>
    <t>Schönburg</t>
  </si>
  <si>
    <t>David</t>
  </si>
  <si>
    <t>Weigel</t>
  </si>
  <si>
    <t>Ruhl</t>
  </si>
  <si>
    <t>Melanie</t>
  </si>
  <si>
    <t>CC Peitz</t>
  </si>
  <si>
    <t>Maire-Hensge</t>
  </si>
  <si>
    <t>Heinz</t>
  </si>
  <si>
    <t>Ebeling</t>
  </si>
  <si>
    <t>Olaf</t>
  </si>
  <si>
    <t>Schäfer</t>
  </si>
  <si>
    <t>Horst</t>
  </si>
  <si>
    <t>Idar Oberstein</t>
  </si>
  <si>
    <t>Musial</t>
  </si>
  <si>
    <t>Carsten</t>
  </si>
  <si>
    <t>Trinks</t>
  </si>
  <si>
    <t>Tina</t>
  </si>
  <si>
    <t>Andre</t>
  </si>
  <si>
    <t>von Kittlitz</t>
  </si>
  <si>
    <t>Schwabe</t>
  </si>
  <si>
    <t>Christin</t>
  </si>
  <si>
    <t>Fünfkampf</t>
  </si>
  <si>
    <t>Damen</t>
  </si>
  <si>
    <t>Herren</t>
  </si>
  <si>
    <t>AJM</t>
  </si>
  <si>
    <t>AJW</t>
  </si>
  <si>
    <t>BJW</t>
  </si>
  <si>
    <t>Fliege Einhand Weit</t>
  </si>
  <si>
    <t>1. Wurf</t>
  </si>
  <si>
    <t>2.Wurf</t>
  </si>
  <si>
    <t>Punkte</t>
  </si>
  <si>
    <t>Fliege Distanz Zweihand</t>
  </si>
  <si>
    <t>Multi Ziel</t>
  </si>
  <si>
    <t>Multi Weit</t>
  </si>
  <si>
    <t>Multi</t>
  </si>
  <si>
    <t>2-Kampf</t>
  </si>
  <si>
    <t>D3</t>
  </si>
  <si>
    <t>Gesamt</t>
  </si>
  <si>
    <t>Worldgames</t>
  </si>
  <si>
    <t xml:space="preserve"> </t>
  </si>
  <si>
    <t>Worldgames bei 4. EM- Qualifikation 2005</t>
  </si>
  <si>
    <t>Platz</t>
  </si>
  <si>
    <t>1.</t>
  </si>
  <si>
    <t>2.</t>
  </si>
  <si>
    <t>3.</t>
  </si>
  <si>
    <t>4. WM - Qualifikation in Güstrow 30.06.- 02.07.2006</t>
  </si>
  <si>
    <t>Horx</t>
  </si>
  <si>
    <t>Nadine</t>
  </si>
  <si>
    <t>VdSA Kellinghusen</t>
  </si>
  <si>
    <t>Gewicht Präzision</t>
  </si>
  <si>
    <t>Gewicht Ziel</t>
  </si>
  <si>
    <t>Hunsinger</t>
  </si>
  <si>
    <t>Josef</t>
  </si>
  <si>
    <t>Gen.Nr.:   /2006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</si>
</sst>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8"/>
      <name val="Arial"/>
      <family val="2"/>
    </font>
    <font>
      <b/>
      <u val="single"/>
      <sz val="18"/>
      <color indexed="12"/>
      <name val="Arial"/>
      <family val="2"/>
    </font>
    <font>
      <b/>
      <sz val="10"/>
      <color indexed="12"/>
      <name val="Arial"/>
      <family val="2"/>
    </font>
    <font>
      <sz val="10"/>
      <name val="Microsoft Sans Serif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shrinkToFi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3" xfId="0" applyNumberFormat="1" applyBorder="1" applyAlignment="1">
      <alignment horizontal="right"/>
    </xf>
    <xf numFmtId="2" fontId="0" fillId="0" borderId="2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shrinkToFit="1"/>
    </xf>
    <xf numFmtId="2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shrinkToFit="1"/>
    </xf>
    <xf numFmtId="2" fontId="0" fillId="0" borderId="8" xfId="0" applyNumberFormat="1" applyBorder="1" applyAlignment="1">
      <alignment horizontal="center"/>
    </xf>
    <xf numFmtId="164" fontId="0" fillId="0" borderId="8" xfId="0" applyNumberForma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shrinkToFit="1"/>
    </xf>
    <xf numFmtId="164" fontId="0" fillId="0" borderId="11" xfId="0" applyNumberFormat="1" applyBorder="1" applyAlignment="1">
      <alignment horizontal="right"/>
    </xf>
    <xf numFmtId="0" fontId="2" fillId="0" borderId="8" xfId="0" applyFont="1" applyBorder="1" applyAlignment="1">
      <alignment/>
    </xf>
    <xf numFmtId="0" fontId="0" fillId="0" borderId="7" xfId="0" applyBorder="1" applyAlignment="1">
      <alignment shrinkToFit="1"/>
    </xf>
    <xf numFmtId="164" fontId="4" fillId="0" borderId="0" xfId="0" applyNumberFormat="1" applyFont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3" xfId="0" applyNumberFormat="1" applyBorder="1" applyAlignment="1">
      <alignment horizontal="center"/>
    </xf>
    <xf numFmtId="2" fontId="0" fillId="0" borderId="5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/>
    </xf>
    <xf numFmtId="2" fontId="4" fillId="0" borderId="8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164" fontId="2" fillId="0" borderId="6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/>
    </xf>
    <xf numFmtId="0" fontId="0" fillId="0" borderId="4" xfId="0" applyBorder="1" applyAlignment="1">
      <alignment shrinkToFit="1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0" xfId="0" applyNumberFormat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15" xfId="0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6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2" fontId="0" fillId="0" borderId="16" xfId="0" applyNumberFormat="1" applyBorder="1" applyAlignment="1">
      <alignment horizontal="center"/>
    </xf>
    <xf numFmtId="164" fontId="4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164" fontId="0" fillId="0" borderId="5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7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64" fontId="8" fillId="0" borderId="5" xfId="0" applyNumberFormat="1" applyFont="1" applyBorder="1" applyAlignment="1">
      <alignment horizontal="right"/>
    </xf>
    <xf numFmtId="164" fontId="8" fillId="0" borderId="8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164" fontId="8" fillId="0" borderId="6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2" fontId="9" fillId="0" borderId="5" xfId="0" applyNumberFormat="1" applyFont="1" applyBorder="1" applyAlignment="1" quotePrefix="1">
      <alignment/>
    </xf>
    <xf numFmtId="2" fontId="9" fillId="0" borderId="8" xfId="0" applyNumberFormat="1" applyFont="1" applyBorder="1" applyAlignment="1" quotePrefix="1">
      <alignment/>
    </xf>
    <xf numFmtId="0" fontId="2" fillId="0" borderId="1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1" xfId="0" applyBorder="1" applyAlignment="1">
      <alignment horizontal="center" wrapText="1" shrinkToFit="1"/>
    </xf>
    <xf numFmtId="0" fontId="0" fillId="0" borderId="2" xfId="0" applyBorder="1" applyAlignment="1">
      <alignment horizontal="center" wrapText="1" shrinkToFit="1"/>
    </xf>
    <xf numFmtId="0" fontId="0" fillId="0" borderId="21" xfId="0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0" fontId="0" fillId="0" borderId="1" xfId="0" applyBorder="1" applyAlignment="1">
      <alignment horizontal="center" textRotation="90" shrinkToFit="1"/>
    </xf>
    <xf numFmtId="0" fontId="0" fillId="0" borderId="2" xfId="0" applyBorder="1" applyAlignment="1">
      <alignment horizontal="center" textRotation="90" shrinkToFit="1"/>
    </xf>
    <xf numFmtId="0" fontId="8" fillId="0" borderId="1" xfId="0" applyFont="1" applyBorder="1" applyAlignment="1">
      <alignment horizontal="center" textRotation="90" shrinkToFit="1"/>
    </xf>
    <xf numFmtId="0" fontId="8" fillId="0" borderId="2" xfId="0" applyFont="1" applyBorder="1" applyAlignment="1">
      <alignment horizontal="center" textRotation="90" shrinkToFit="1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8" fillId="0" borderId="26" xfId="0" applyFont="1" applyBorder="1" applyAlignment="1">
      <alignment horizontal="center" textRotation="90" shrinkToFit="1"/>
    </xf>
    <xf numFmtId="0" fontId="8" fillId="0" borderId="27" xfId="0" applyFont="1" applyBorder="1" applyAlignment="1">
      <alignment horizontal="center" textRotation="90" shrinkToFit="1"/>
    </xf>
    <xf numFmtId="164" fontId="8" fillId="0" borderId="1" xfId="0" applyNumberFormat="1" applyFont="1" applyBorder="1" applyAlignment="1">
      <alignment horizontal="center" textRotation="90" shrinkToFit="1"/>
    </xf>
    <xf numFmtId="164" fontId="8" fillId="0" borderId="2" xfId="0" applyNumberFormat="1" applyFont="1" applyBorder="1" applyAlignment="1">
      <alignment horizontal="center" textRotation="90" shrinkToFit="1"/>
    </xf>
    <xf numFmtId="164" fontId="2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 shrinkToFit="1"/>
    </xf>
    <xf numFmtId="2" fontId="0" fillId="0" borderId="20" xfId="0" applyNumberFormat="1" applyBorder="1" applyAlignment="1">
      <alignment horizontal="center" shrinkToFit="1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center"/>
    </xf>
    <xf numFmtId="164" fontId="2" fillId="0" borderId="26" xfId="0" applyNumberFormat="1" applyFont="1" applyBorder="1" applyAlignment="1">
      <alignment horizontal="right"/>
    </xf>
    <xf numFmtId="164" fontId="2" fillId="0" borderId="27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zoomScale="75" zoomScaleNormal="75" workbookViewId="0" topLeftCell="A1">
      <pane xSplit="6" ySplit="16" topLeftCell="G17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Z31" sqref="Z31"/>
    </sheetView>
  </sheetViews>
  <sheetFormatPr defaultColWidth="11.421875" defaultRowHeight="12.75"/>
  <cols>
    <col min="1" max="2" width="11.421875" style="1" customWidth="1"/>
    <col min="3" max="3" width="19.8515625" style="1" customWidth="1"/>
    <col min="4" max="4" width="6.00390625" style="0" customWidth="1"/>
    <col min="5" max="5" width="0" style="0" hidden="1" customWidth="1"/>
    <col min="6" max="6" width="7.8515625" style="0" customWidth="1"/>
    <col min="7" max="8" width="8.7109375" style="41" customWidth="1"/>
    <col min="9" max="9" width="9.57421875" style="0" customWidth="1"/>
    <col min="10" max="10" width="7.57421875" style="0" customWidth="1"/>
    <col min="11" max="11" width="8.00390625" style="64" customWidth="1"/>
    <col min="12" max="12" width="7.57421875" style="5" customWidth="1"/>
    <col min="13" max="13" width="10.140625" style="4" customWidth="1"/>
    <col min="14" max="14" width="3.7109375" style="89" customWidth="1"/>
    <col min="15" max="16" width="8.7109375" style="41" customWidth="1"/>
    <col min="17" max="17" width="8.00390625" style="6" customWidth="1"/>
    <col min="18" max="18" width="7.57421875" style="5" customWidth="1"/>
    <col min="19" max="19" width="10.00390625" style="3" customWidth="1"/>
    <col min="20" max="20" width="3.7109375" style="69" customWidth="1"/>
    <col min="21" max="21" width="6.28125" style="0" customWidth="1"/>
    <col min="22" max="22" width="7.421875" style="64" customWidth="1"/>
    <col min="23" max="23" width="9.140625" style="5" customWidth="1"/>
    <col min="24" max="24" width="9.00390625" style="35" customWidth="1"/>
    <col min="25" max="25" width="9.7109375" style="8" customWidth="1"/>
    <col min="26" max="26" width="3.7109375" style="69" customWidth="1"/>
  </cols>
  <sheetData>
    <row r="1" spans="1:26" s="59" customFormat="1" ht="23.25">
      <c r="A1" s="104" t="s">
        <v>120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61"/>
      <c r="M1" s="61"/>
      <c r="N1" s="88"/>
      <c r="O1" s="58"/>
      <c r="P1" s="58"/>
      <c r="Q1" s="60"/>
      <c r="R1" s="61"/>
      <c r="T1" s="68"/>
      <c r="V1" s="103" t="s">
        <v>128</v>
      </c>
      <c r="W1" s="103"/>
      <c r="X1" s="103"/>
      <c r="Y1" s="103"/>
      <c r="Z1" s="103"/>
    </row>
    <row r="2" ht="13.5" thickBot="1"/>
    <row r="3" spans="1:26" ht="33" customHeight="1">
      <c r="A3" s="109" t="s">
        <v>0</v>
      </c>
      <c r="B3" s="99" t="s">
        <v>1</v>
      </c>
      <c r="C3" s="99" t="s">
        <v>2</v>
      </c>
      <c r="D3" s="111" t="s">
        <v>3</v>
      </c>
      <c r="E3" s="9"/>
      <c r="F3" s="99" t="s">
        <v>7</v>
      </c>
      <c r="G3" s="105" t="s">
        <v>102</v>
      </c>
      <c r="H3" s="106"/>
      <c r="I3" s="107" t="s">
        <v>124</v>
      </c>
      <c r="J3" s="107" t="s">
        <v>125</v>
      </c>
      <c r="K3" s="101" t="s">
        <v>5</v>
      </c>
      <c r="L3" s="102"/>
      <c r="M3" s="122" t="s">
        <v>96</v>
      </c>
      <c r="N3" s="120" t="s">
        <v>116</v>
      </c>
      <c r="O3" s="126" t="s">
        <v>106</v>
      </c>
      <c r="P3" s="127"/>
      <c r="Q3" s="101" t="s">
        <v>6</v>
      </c>
      <c r="R3" s="102"/>
      <c r="S3" s="97" t="s">
        <v>12</v>
      </c>
      <c r="T3" s="113" t="s">
        <v>116</v>
      </c>
      <c r="U3" s="99" t="s">
        <v>107</v>
      </c>
      <c r="V3" s="101" t="s">
        <v>108</v>
      </c>
      <c r="W3" s="102"/>
      <c r="X3" s="36" t="s">
        <v>109</v>
      </c>
      <c r="Y3" s="124" t="s">
        <v>19</v>
      </c>
      <c r="Z3" s="118" t="s">
        <v>116</v>
      </c>
    </row>
    <row r="4" spans="1:26" ht="13.5" thickBot="1">
      <c r="A4" s="110"/>
      <c r="B4" s="100"/>
      <c r="C4" s="100"/>
      <c r="D4" s="112"/>
      <c r="E4" s="10" t="s">
        <v>4</v>
      </c>
      <c r="F4" s="100"/>
      <c r="G4" s="12" t="s">
        <v>103</v>
      </c>
      <c r="H4" s="42" t="s">
        <v>104</v>
      </c>
      <c r="I4" s="108"/>
      <c r="J4" s="108"/>
      <c r="K4" s="65" t="s">
        <v>17</v>
      </c>
      <c r="L4" s="11" t="s">
        <v>105</v>
      </c>
      <c r="M4" s="123"/>
      <c r="N4" s="121"/>
      <c r="O4" s="12" t="s">
        <v>103</v>
      </c>
      <c r="P4" s="42" t="s">
        <v>104</v>
      </c>
      <c r="Q4" s="12" t="s">
        <v>17</v>
      </c>
      <c r="R4" s="11" t="s">
        <v>105</v>
      </c>
      <c r="S4" s="98"/>
      <c r="T4" s="114"/>
      <c r="U4" s="100"/>
      <c r="V4" s="12" t="s">
        <v>17</v>
      </c>
      <c r="W4" s="11" t="s">
        <v>105</v>
      </c>
      <c r="X4" s="37" t="s">
        <v>110</v>
      </c>
      <c r="Y4" s="125"/>
      <c r="Z4" s="119"/>
    </row>
    <row r="5" spans="1:26" ht="18" customHeight="1" thickBot="1">
      <c r="A5" s="115" t="s">
        <v>98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/>
    </row>
    <row r="6" spans="1:26" ht="12.75">
      <c r="A6" s="57" t="s">
        <v>83</v>
      </c>
      <c r="B6" s="15" t="s">
        <v>84</v>
      </c>
      <c r="C6" s="15" t="s">
        <v>25</v>
      </c>
      <c r="D6" s="20" t="s">
        <v>11</v>
      </c>
      <c r="E6" s="62" t="s">
        <v>19</v>
      </c>
      <c r="F6" s="14">
        <v>95</v>
      </c>
      <c r="G6" s="43">
        <v>51.73</v>
      </c>
      <c r="H6" s="43">
        <v>51.32</v>
      </c>
      <c r="I6" s="14">
        <v>98</v>
      </c>
      <c r="J6" s="14">
        <v>95</v>
      </c>
      <c r="K6" s="66">
        <v>64.21</v>
      </c>
      <c r="L6" s="17">
        <f aca="true" t="shared" si="0" ref="L6:L37">K6*1.5</f>
        <v>96.315</v>
      </c>
      <c r="M6" s="18">
        <f aca="true" t="shared" si="1" ref="M6:M37">SUM(F6:J6)+L6</f>
        <v>487.36499999999995</v>
      </c>
      <c r="N6" s="90"/>
      <c r="O6" s="43">
        <v>64.38</v>
      </c>
      <c r="P6" s="43">
        <v>63.56</v>
      </c>
      <c r="Q6" s="16">
        <v>91.19</v>
      </c>
      <c r="R6" s="17">
        <f aca="true" t="shared" si="2" ref="R6:R27">Q6*1.5</f>
        <v>136.785</v>
      </c>
      <c r="S6" s="19">
        <f aca="true" t="shared" si="3" ref="S6:S27">M6+O6+P6+R6</f>
        <v>752.0899999999998</v>
      </c>
      <c r="T6" s="70"/>
      <c r="U6" s="14">
        <v>95</v>
      </c>
      <c r="V6" s="66">
        <v>91.01</v>
      </c>
      <c r="W6" s="17">
        <f aca="true" t="shared" si="4" ref="W6:W37">V6*1.5</f>
        <v>136.51500000000001</v>
      </c>
      <c r="X6" s="38">
        <f aca="true" t="shared" si="5" ref="X6:X37">IF(U6="","",U6+W6)</f>
        <v>231.51500000000001</v>
      </c>
      <c r="Y6" s="86">
        <f aca="true" t="shared" si="6" ref="Y6:Y27">IF(U6="","",S6+X6)</f>
        <v>983.6049999999998</v>
      </c>
      <c r="Z6" s="93"/>
    </row>
    <row r="7" spans="1:26" ht="12.75">
      <c r="A7" s="34" t="s">
        <v>23</v>
      </c>
      <c r="B7" s="23" t="s">
        <v>24</v>
      </c>
      <c r="C7" s="23" t="s">
        <v>25</v>
      </c>
      <c r="D7" s="28" t="s">
        <v>11</v>
      </c>
      <c r="E7" s="63" t="s">
        <v>19</v>
      </c>
      <c r="F7" s="22">
        <v>100</v>
      </c>
      <c r="G7" s="44">
        <v>54.6</v>
      </c>
      <c r="H7" s="44">
        <v>51.99</v>
      </c>
      <c r="I7" s="22">
        <v>98</v>
      </c>
      <c r="J7" s="22">
        <v>90</v>
      </c>
      <c r="K7" s="67">
        <v>66.87</v>
      </c>
      <c r="L7" s="25">
        <f t="shared" si="0"/>
        <v>100.305</v>
      </c>
      <c r="M7" s="26">
        <f t="shared" si="1"/>
        <v>494.89500000000004</v>
      </c>
      <c r="N7" s="91"/>
      <c r="O7" s="44">
        <v>70.77</v>
      </c>
      <c r="P7" s="44">
        <v>66.17</v>
      </c>
      <c r="Q7" s="24">
        <v>102.12</v>
      </c>
      <c r="R7" s="25">
        <f t="shared" si="2"/>
        <v>153.18</v>
      </c>
      <c r="S7" s="27">
        <f t="shared" si="3"/>
        <v>785.0150000000001</v>
      </c>
      <c r="T7" s="71" t="s">
        <v>117</v>
      </c>
      <c r="U7" s="22">
        <v>90</v>
      </c>
      <c r="V7" s="67">
        <v>92.38</v>
      </c>
      <c r="W7" s="25">
        <f t="shared" si="4"/>
        <v>138.57</v>
      </c>
      <c r="X7" s="39">
        <f t="shared" si="5"/>
        <v>228.57</v>
      </c>
      <c r="Y7" s="87">
        <f t="shared" si="6"/>
        <v>1013.585</v>
      </c>
      <c r="Z7" s="94" t="s">
        <v>117</v>
      </c>
    </row>
    <row r="8" spans="1:26" ht="12.75">
      <c r="A8" s="34" t="s">
        <v>42</v>
      </c>
      <c r="B8" s="23" t="s">
        <v>43</v>
      </c>
      <c r="C8" s="23" t="s">
        <v>33</v>
      </c>
      <c r="D8" s="28" t="s">
        <v>11</v>
      </c>
      <c r="E8" s="63" t="s">
        <v>19</v>
      </c>
      <c r="F8" s="22">
        <v>85</v>
      </c>
      <c r="G8" s="44">
        <v>57.38</v>
      </c>
      <c r="H8" s="44">
        <v>51.77</v>
      </c>
      <c r="I8" s="22">
        <v>90</v>
      </c>
      <c r="J8" s="22">
        <v>85</v>
      </c>
      <c r="K8" s="67">
        <v>63.01</v>
      </c>
      <c r="L8" s="25">
        <f t="shared" si="0"/>
        <v>94.515</v>
      </c>
      <c r="M8" s="26">
        <f t="shared" si="1"/>
        <v>463.66499999999996</v>
      </c>
      <c r="N8" s="91"/>
      <c r="O8" s="44">
        <v>66.03</v>
      </c>
      <c r="P8" s="44">
        <v>55.28</v>
      </c>
      <c r="Q8" s="24">
        <v>0</v>
      </c>
      <c r="R8" s="25">
        <f t="shared" si="2"/>
        <v>0</v>
      </c>
      <c r="S8" s="27">
        <f t="shared" si="3"/>
        <v>584.9749999999999</v>
      </c>
      <c r="T8" s="71"/>
      <c r="U8" s="22">
        <v>100</v>
      </c>
      <c r="V8" s="67">
        <v>85.46</v>
      </c>
      <c r="W8" s="25">
        <f t="shared" si="4"/>
        <v>128.19</v>
      </c>
      <c r="X8" s="39">
        <f t="shared" si="5"/>
        <v>228.19</v>
      </c>
      <c r="Y8" s="87">
        <f t="shared" si="6"/>
        <v>813.165</v>
      </c>
      <c r="Z8" s="94"/>
    </row>
    <row r="9" spans="1:26" ht="12.75">
      <c r="A9" s="34" t="s">
        <v>81</v>
      </c>
      <c r="B9" s="23" t="s">
        <v>82</v>
      </c>
      <c r="C9" s="23" t="s">
        <v>123</v>
      </c>
      <c r="D9" s="28" t="s">
        <v>11</v>
      </c>
      <c r="E9" s="63" t="s">
        <v>19</v>
      </c>
      <c r="F9" s="22">
        <v>100</v>
      </c>
      <c r="G9" s="44">
        <v>54.44</v>
      </c>
      <c r="H9" s="44">
        <v>53.94</v>
      </c>
      <c r="I9" s="22">
        <v>94</v>
      </c>
      <c r="J9" s="22">
        <v>95</v>
      </c>
      <c r="K9" s="67">
        <v>63.19</v>
      </c>
      <c r="L9" s="25">
        <f t="shared" si="0"/>
        <v>94.785</v>
      </c>
      <c r="M9" s="26">
        <f t="shared" si="1"/>
        <v>492.16499999999996</v>
      </c>
      <c r="N9" s="91"/>
      <c r="O9" s="44">
        <v>65.27</v>
      </c>
      <c r="P9" s="44">
        <v>65.02</v>
      </c>
      <c r="Q9" s="24">
        <v>97.98</v>
      </c>
      <c r="R9" s="25">
        <f t="shared" si="2"/>
        <v>146.97</v>
      </c>
      <c r="S9" s="27">
        <f t="shared" si="3"/>
        <v>769.425</v>
      </c>
      <c r="T9" s="71" t="s">
        <v>119</v>
      </c>
      <c r="U9" s="22">
        <v>90</v>
      </c>
      <c r="V9" s="67">
        <v>91.16</v>
      </c>
      <c r="W9" s="25">
        <f t="shared" si="4"/>
        <v>136.74</v>
      </c>
      <c r="X9" s="39">
        <f t="shared" si="5"/>
        <v>226.74</v>
      </c>
      <c r="Y9" s="87">
        <f t="shared" si="6"/>
        <v>996.165</v>
      </c>
      <c r="Z9" s="94" t="s">
        <v>118</v>
      </c>
    </row>
    <row r="10" spans="1:26" ht="12.75">
      <c r="A10" s="34" t="s">
        <v>61</v>
      </c>
      <c r="B10" s="23" t="s">
        <v>62</v>
      </c>
      <c r="C10" s="23" t="s">
        <v>25</v>
      </c>
      <c r="D10" s="28" t="s">
        <v>11</v>
      </c>
      <c r="E10" s="63" t="s">
        <v>19</v>
      </c>
      <c r="F10" s="22">
        <v>90</v>
      </c>
      <c r="G10" s="44">
        <v>49.19</v>
      </c>
      <c r="H10" s="44">
        <v>46.04</v>
      </c>
      <c r="I10" s="22">
        <v>96</v>
      </c>
      <c r="J10" s="22">
        <v>95</v>
      </c>
      <c r="K10" s="67">
        <v>65.51</v>
      </c>
      <c r="L10" s="25">
        <f t="shared" si="0"/>
        <v>98.26500000000001</v>
      </c>
      <c r="M10" s="26">
        <f t="shared" si="1"/>
        <v>474.495</v>
      </c>
      <c r="N10" s="91"/>
      <c r="O10" s="44">
        <v>69.51</v>
      </c>
      <c r="P10" s="44">
        <v>65.12</v>
      </c>
      <c r="Q10" s="24">
        <v>98.11</v>
      </c>
      <c r="R10" s="25">
        <f t="shared" si="2"/>
        <v>147.165</v>
      </c>
      <c r="S10" s="27">
        <f t="shared" si="3"/>
        <v>756.29</v>
      </c>
      <c r="T10" s="71"/>
      <c r="U10" s="22">
        <v>90</v>
      </c>
      <c r="V10" s="67">
        <v>89.76</v>
      </c>
      <c r="W10" s="25">
        <f t="shared" si="4"/>
        <v>134.64000000000001</v>
      </c>
      <c r="X10" s="39">
        <f t="shared" si="5"/>
        <v>224.64000000000001</v>
      </c>
      <c r="Y10" s="87">
        <f t="shared" si="6"/>
        <v>980.93</v>
      </c>
      <c r="Z10" s="94"/>
    </row>
    <row r="11" spans="1:26" ht="12.75">
      <c r="A11" s="34" t="s">
        <v>26</v>
      </c>
      <c r="B11" s="23" t="s">
        <v>27</v>
      </c>
      <c r="C11" s="23" t="s">
        <v>25</v>
      </c>
      <c r="D11" s="28" t="s">
        <v>11</v>
      </c>
      <c r="E11" s="63" t="s">
        <v>19</v>
      </c>
      <c r="F11" s="22">
        <v>95</v>
      </c>
      <c r="G11" s="44">
        <v>55.77</v>
      </c>
      <c r="H11" s="44">
        <v>51</v>
      </c>
      <c r="I11" s="22">
        <v>96</v>
      </c>
      <c r="J11" s="22">
        <v>80</v>
      </c>
      <c r="K11" s="67">
        <v>63.09</v>
      </c>
      <c r="L11" s="25">
        <f t="shared" si="0"/>
        <v>94.635</v>
      </c>
      <c r="M11" s="26">
        <f t="shared" si="1"/>
        <v>472.405</v>
      </c>
      <c r="N11" s="91"/>
      <c r="O11" s="44">
        <v>68.57</v>
      </c>
      <c r="P11" s="44">
        <v>68.26</v>
      </c>
      <c r="Q11" s="24">
        <v>93.67</v>
      </c>
      <c r="R11" s="25">
        <f t="shared" si="2"/>
        <v>140.505</v>
      </c>
      <c r="S11" s="27">
        <f t="shared" si="3"/>
        <v>749.7399999999999</v>
      </c>
      <c r="T11" s="71"/>
      <c r="U11" s="22">
        <v>85</v>
      </c>
      <c r="V11" s="67">
        <v>90.12</v>
      </c>
      <c r="W11" s="25">
        <f t="shared" si="4"/>
        <v>135.18</v>
      </c>
      <c r="X11" s="39">
        <f t="shared" si="5"/>
        <v>220.18</v>
      </c>
      <c r="Y11" s="87">
        <f t="shared" si="6"/>
        <v>969.9199999999998</v>
      </c>
      <c r="Z11" s="94"/>
    </row>
    <row r="12" spans="1:26" ht="12.75">
      <c r="A12" s="34" t="s">
        <v>53</v>
      </c>
      <c r="B12" s="23" t="s">
        <v>65</v>
      </c>
      <c r="C12" s="23" t="s">
        <v>25</v>
      </c>
      <c r="D12" s="28" t="s">
        <v>11</v>
      </c>
      <c r="E12" s="63" t="s">
        <v>19</v>
      </c>
      <c r="F12" s="22">
        <v>100</v>
      </c>
      <c r="G12" s="44">
        <v>52.39</v>
      </c>
      <c r="H12" s="44">
        <v>51.11</v>
      </c>
      <c r="I12" s="22">
        <v>96</v>
      </c>
      <c r="J12" s="22">
        <v>100</v>
      </c>
      <c r="K12" s="67">
        <v>63.7</v>
      </c>
      <c r="L12" s="25">
        <f t="shared" si="0"/>
        <v>95.55000000000001</v>
      </c>
      <c r="M12" s="26">
        <f t="shared" si="1"/>
        <v>495.05</v>
      </c>
      <c r="N12" s="91"/>
      <c r="O12" s="44">
        <v>65.67</v>
      </c>
      <c r="P12" s="44">
        <v>64.89</v>
      </c>
      <c r="Q12" s="24">
        <v>97.8</v>
      </c>
      <c r="R12" s="25">
        <f t="shared" si="2"/>
        <v>146.7</v>
      </c>
      <c r="S12" s="27">
        <f t="shared" si="3"/>
        <v>772.31</v>
      </c>
      <c r="T12" s="71" t="s">
        <v>118</v>
      </c>
      <c r="U12" s="22">
        <v>75</v>
      </c>
      <c r="V12" s="67">
        <v>94.99</v>
      </c>
      <c r="W12" s="25">
        <f t="shared" si="4"/>
        <v>142.48499999999999</v>
      </c>
      <c r="X12" s="39">
        <f t="shared" si="5"/>
        <v>217.48499999999999</v>
      </c>
      <c r="Y12" s="87">
        <f t="shared" si="6"/>
        <v>989.795</v>
      </c>
      <c r="Z12" s="94" t="s">
        <v>119</v>
      </c>
    </row>
    <row r="13" spans="1:26" ht="12.75">
      <c r="A13" s="34" t="s">
        <v>58</v>
      </c>
      <c r="B13" s="23" t="s">
        <v>59</v>
      </c>
      <c r="C13" s="23" t="s">
        <v>60</v>
      </c>
      <c r="D13" s="28" t="s">
        <v>11</v>
      </c>
      <c r="E13" s="63" t="s">
        <v>19</v>
      </c>
      <c r="F13" s="22">
        <v>90</v>
      </c>
      <c r="G13" s="44">
        <v>52.31</v>
      </c>
      <c r="H13" s="44">
        <v>51.19</v>
      </c>
      <c r="I13" s="22">
        <v>98</v>
      </c>
      <c r="J13" s="22">
        <v>90</v>
      </c>
      <c r="K13" s="67">
        <v>65.32</v>
      </c>
      <c r="L13" s="25">
        <f t="shared" si="0"/>
        <v>97.97999999999999</v>
      </c>
      <c r="M13" s="26">
        <f t="shared" si="1"/>
        <v>479.48</v>
      </c>
      <c r="N13" s="91"/>
      <c r="O13" s="44">
        <v>71.38</v>
      </c>
      <c r="P13" s="44">
        <v>67.07</v>
      </c>
      <c r="Q13" s="24">
        <v>97.64</v>
      </c>
      <c r="R13" s="25">
        <f t="shared" si="2"/>
        <v>146.46</v>
      </c>
      <c r="S13" s="27">
        <f t="shared" si="3"/>
        <v>764.3900000000001</v>
      </c>
      <c r="T13" s="71"/>
      <c r="U13" s="22">
        <v>80</v>
      </c>
      <c r="V13" s="67">
        <v>89.96</v>
      </c>
      <c r="W13" s="25">
        <f t="shared" si="4"/>
        <v>134.94</v>
      </c>
      <c r="X13" s="39">
        <f t="shared" si="5"/>
        <v>214.94</v>
      </c>
      <c r="Y13" s="87">
        <f t="shared" si="6"/>
        <v>979.3300000000002</v>
      </c>
      <c r="Z13" s="94"/>
    </row>
    <row r="14" spans="1:26" ht="12.75">
      <c r="A14" s="34" t="s">
        <v>126</v>
      </c>
      <c r="B14" s="23" t="s">
        <v>127</v>
      </c>
      <c r="C14" s="23" t="s">
        <v>87</v>
      </c>
      <c r="D14" s="28" t="s">
        <v>11</v>
      </c>
      <c r="E14" s="63" t="s">
        <v>19</v>
      </c>
      <c r="F14" s="22">
        <v>100</v>
      </c>
      <c r="G14" s="44">
        <v>52.96</v>
      </c>
      <c r="H14" s="44">
        <v>52.02</v>
      </c>
      <c r="I14" s="22">
        <v>94</v>
      </c>
      <c r="J14" s="22">
        <v>55</v>
      </c>
      <c r="K14" s="67">
        <v>58.72</v>
      </c>
      <c r="L14" s="25">
        <f t="shared" si="0"/>
        <v>88.08</v>
      </c>
      <c r="M14" s="26">
        <f t="shared" si="1"/>
        <v>442.06</v>
      </c>
      <c r="N14" s="91"/>
      <c r="O14" s="44">
        <v>66.75</v>
      </c>
      <c r="P14" s="44">
        <v>65.91</v>
      </c>
      <c r="Q14" s="24">
        <v>96.3</v>
      </c>
      <c r="R14" s="25">
        <f t="shared" si="2"/>
        <v>144.45</v>
      </c>
      <c r="S14" s="27">
        <f t="shared" si="3"/>
        <v>719.1700000000001</v>
      </c>
      <c r="T14" s="71"/>
      <c r="U14" s="22">
        <v>80</v>
      </c>
      <c r="V14" s="67">
        <v>89.26</v>
      </c>
      <c r="W14" s="25">
        <f t="shared" si="4"/>
        <v>133.89000000000001</v>
      </c>
      <c r="X14" s="39">
        <f t="shared" si="5"/>
        <v>213.89000000000001</v>
      </c>
      <c r="Y14" s="87">
        <f t="shared" si="6"/>
        <v>933.0600000000001</v>
      </c>
      <c r="Z14" s="94"/>
    </row>
    <row r="15" spans="1:26" ht="12.75">
      <c r="A15" s="34" t="s">
        <v>39</v>
      </c>
      <c r="B15" s="23" t="s">
        <v>40</v>
      </c>
      <c r="C15" s="23" t="s">
        <v>41</v>
      </c>
      <c r="D15" s="28" t="s">
        <v>11</v>
      </c>
      <c r="E15" s="63" t="s">
        <v>19</v>
      </c>
      <c r="F15" s="22">
        <v>85</v>
      </c>
      <c r="G15" s="44">
        <v>51.78</v>
      </c>
      <c r="H15" s="44">
        <v>51.49</v>
      </c>
      <c r="I15" s="22">
        <v>92</v>
      </c>
      <c r="J15" s="22">
        <v>85</v>
      </c>
      <c r="K15" s="67">
        <v>64.76</v>
      </c>
      <c r="L15" s="25">
        <f t="shared" si="0"/>
        <v>97.14000000000001</v>
      </c>
      <c r="M15" s="26">
        <f t="shared" si="1"/>
        <v>462.40999999999997</v>
      </c>
      <c r="N15" s="91"/>
      <c r="O15" s="44">
        <v>74.91</v>
      </c>
      <c r="P15" s="44">
        <v>68.94</v>
      </c>
      <c r="Q15" s="24">
        <v>97.13</v>
      </c>
      <c r="R15" s="25">
        <f t="shared" si="2"/>
        <v>145.695</v>
      </c>
      <c r="S15" s="27">
        <f t="shared" si="3"/>
        <v>751.9549999999999</v>
      </c>
      <c r="T15" s="71"/>
      <c r="U15" s="22">
        <v>70</v>
      </c>
      <c r="V15" s="67">
        <v>93.93</v>
      </c>
      <c r="W15" s="25">
        <f t="shared" si="4"/>
        <v>140.895</v>
      </c>
      <c r="X15" s="39">
        <f t="shared" si="5"/>
        <v>210.895</v>
      </c>
      <c r="Y15" s="87">
        <f t="shared" si="6"/>
        <v>962.8499999999999</v>
      </c>
      <c r="Z15" s="94"/>
    </row>
    <row r="16" spans="1:26" ht="12.75">
      <c r="A16" s="34" t="s">
        <v>15</v>
      </c>
      <c r="B16" s="23" t="s">
        <v>16</v>
      </c>
      <c r="C16" s="23" t="s">
        <v>123</v>
      </c>
      <c r="D16" s="28" t="s">
        <v>11</v>
      </c>
      <c r="E16" s="63" t="s">
        <v>19</v>
      </c>
      <c r="F16" s="22">
        <v>80</v>
      </c>
      <c r="G16" s="44">
        <v>51.27</v>
      </c>
      <c r="H16" s="44">
        <v>44.85</v>
      </c>
      <c r="I16" s="22">
        <v>78</v>
      </c>
      <c r="J16" s="22">
        <v>80</v>
      </c>
      <c r="K16" s="67">
        <v>66.34</v>
      </c>
      <c r="L16" s="25">
        <f t="shared" si="0"/>
        <v>99.51</v>
      </c>
      <c r="M16" s="26">
        <f t="shared" si="1"/>
        <v>433.63</v>
      </c>
      <c r="N16" s="91"/>
      <c r="O16" s="44">
        <v>60.7</v>
      </c>
      <c r="P16" s="44">
        <v>55.25</v>
      </c>
      <c r="Q16" s="24">
        <v>94.58</v>
      </c>
      <c r="R16" s="25">
        <f t="shared" si="2"/>
        <v>141.87</v>
      </c>
      <c r="S16" s="27">
        <f t="shared" si="3"/>
        <v>691.4499999999999</v>
      </c>
      <c r="T16" s="71"/>
      <c r="U16" s="22">
        <v>75</v>
      </c>
      <c r="V16" s="67">
        <v>82.09</v>
      </c>
      <c r="W16" s="25">
        <f t="shared" si="4"/>
        <v>123.135</v>
      </c>
      <c r="X16" s="39">
        <f t="shared" si="5"/>
        <v>198.135</v>
      </c>
      <c r="Y16" s="87">
        <f t="shared" si="6"/>
        <v>889.5849999999999</v>
      </c>
      <c r="Z16" s="94"/>
    </row>
    <row r="17" spans="1:26" ht="12.75">
      <c r="A17" s="34" t="s">
        <v>75</v>
      </c>
      <c r="B17" s="23" t="s">
        <v>76</v>
      </c>
      <c r="C17" s="23" t="s">
        <v>25</v>
      </c>
      <c r="D17" s="28" t="s">
        <v>11</v>
      </c>
      <c r="E17" s="63" t="s">
        <v>19</v>
      </c>
      <c r="F17" s="22">
        <v>95</v>
      </c>
      <c r="G17" s="44">
        <v>46.77</v>
      </c>
      <c r="H17" s="44">
        <v>43.73</v>
      </c>
      <c r="I17" s="22">
        <v>88</v>
      </c>
      <c r="J17" s="22">
        <v>65</v>
      </c>
      <c r="K17" s="67">
        <v>59.55</v>
      </c>
      <c r="L17" s="25">
        <f t="shared" si="0"/>
        <v>89.32499999999999</v>
      </c>
      <c r="M17" s="26">
        <f t="shared" si="1"/>
        <v>427.825</v>
      </c>
      <c r="N17" s="91"/>
      <c r="O17" s="44">
        <v>58.79</v>
      </c>
      <c r="P17" s="44">
        <v>57.71</v>
      </c>
      <c r="Q17" s="24">
        <v>90.97</v>
      </c>
      <c r="R17" s="25">
        <f t="shared" si="2"/>
        <v>136.45499999999998</v>
      </c>
      <c r="S17" s="27">
        <f t="shared" si="3"/>
        <v>680.78</v>
      </c>
      <c r="T17" s="71"/>
      <c r="U17" s="22">
        <v>50</v>
      </c>
      <c r="V17" s="67">
        <v>90.17</v>
      </c>
      <c r="W17" s="25">
        <f t="shared" si="4"/>
        <v>135.255</v>
      </c>
      <c r="X17" s="39">
        <f t="shared" si="5"/>
        <v>185.255</v>
      </c>
      <c r="Y17" s="87">
        <f t="shared" si="6"/>
        <v>866.035</v>
      </c>
      <c r="Z17" s="94"/>
    </row>
    <row r="18" spans="1:26" ht="12.75">
      <c r="A18" s="34" t="s">
        <v>28</v>
      </c>
      <c r="B18" s="23" t="s">
        <v>29</v>
      </c>
      <c r="C18" s="23" t="s">
        <v>30</v>
      </c>
      <c r="D18" s="28" t="s">
        <v>11</v>
      </c>
      <c r="E18" s="63" t="s">
        <v>19</v>
      </c>
      <c r="F18" s="22">
        <v>90</v>
      </c>
      <c r="G18" s="44">
        <v>55.38</v>
      </c>
      <c r="H18" s="44">
        <v>51.6</v>
      </c>
      <c r="I18" s="22">
        <v>90</v>
      </c>
      <c r="J18" s="22">
        <v>60</v>
      </c>
      <c r="K18" s="67">
        <v>64.2</v>
      </c>
      <c r="L18" s="25">
        <f t="shared" si="0"/>
        <v>96.30000000000001</v>
      </c>
      <c r="M18" s="26">
        <f t="shared" si="1"/>
        <v>443.28000000000003</v>
      </c>
      <c r="N18" s="91"/>
      <c r="O18" s="44">
        <v>59.08</v>
      </c>
      <c r="P18" s="44">
        <v>58.62</v>
      </c>
      <c r="Q18" s="24">
        <v>85.32</v>
      </c>
      <c r="R18" s="25">
        <f t="shared" si="2"/>
        <v>127.97999999999999</v>
      </c>
      <c r="S18" s="27">
        <f t="shared" si="3"/>
        <v>688.96</v>
      </c>
      <c r="T18" s="71"/>
      <c r="U18" s="22">
        <v>70</v>
      </c>
      <c r="V18" s="67">
        <v>75.67</v>
      </c>
      <c r="W18" s="25">
        <f t="shared" si="4"/>
        <v>113.505</v>
      </c>
      <c r="X18" s="39">
        <f t="shared" si="5"/>
        <v>183.505</v>
      </c>
      <c r="Y18" s="87">
        <f t="shared" si="6"/>
        <v>872.465</v>
      </c>
      <c r="Z18" s="94"/>
    </row>
    <row r="19" spans="1:26" ht="12.75">
      <c r="A19" s="34" t="s">
        <v>77</v>
      </c>
      <c r="B19" s="23" t="s">
        <v>35</v>
      </c>
      <c r="C19" s="23" t="s">
        <v>22</v>
      </c>
      <c r="D19" s="28" t="s">
        <v>11</v>
      </c>
      <c r="E19" s="63" t="s">
        <v>19</v>
      </c>
      <c r="F19" s="22">
        <v>90</v>
      </c>
      <c r="G19" s="44">
        <v>42.11</v>
      </c>
      <c r="H19" s="44">
        <v>41.3</v>
      </c>
      <c r="I19" s="22">
        <v>84</v>
      </c>
      <c r="J19" s="22">
        <v>90</v>
      </c>
      <c r="K19" s="67">
        <v>56.89</v>
      </c>
      <c r="L19" s="25">
        <f t="shared" si="0"/>
        <v>85.33500000000001</v>
      </c>
      <c r="M19" s="26">
        <f t="shared" si="1"/>
        <v>432.745</v>
      </c>
      <c r="N19" s="91"/>
      <c r="O19" s="44">
        <v>51.39</v>
      </c>
      <c r="P19" s="44">
        <v>49.83</v>
      </c>
      <c r="Q19" s="24">
        <v>83.91</v>
      </c>
      <c r="R19" s="25">
        <f t="shared" si="2"/>
        <v>125.865</v>
      </c>
      <c r="S19" s="27">
        <f t="shared" si="3"/>
        <v>659.83</v>
      </c>
      <c r="T19" s="71"/>
      <c r="U19" s="22">
        <v>70</v>
      </c>
      <c r="V19" s="67">
        <v>74.18</v>
      </c>
      <c r="W19" s="25">
        <f t="shared" si="4"/>
        <v>111.27000000000001</v>
      </c>
      <c r="X19" s="39">
        <f t="shared" si="5"/>
        <v>181.27</v>
      </c>
      <c r="Y19" s="87">
        <f t="shared" si="6"/>
        <v>841.1</v>
      </c>
      <c r="Z19" s="94"/>
    </row>
    <row r="20" spans="1:26" ht="12.75">
      <c r="A20" s="34" t="s">
        <v>8</v>
      </c>
      <c r="B20" s="23" t="s">
        <v>9</v>
      </c>
      <c r="C20" s="23" t="s">
        <v>10</v>
      </c>
      <c r="D20" s="28" t="s">
        <v>11</v>
      </c>
      <c r="E20" s="63" t="s">
        <v>12</v>
      </c>
      <c r="F20" s="22">
        <v>85</v>
      </c>
      <c r="G20" s="44">
        <v>46.7</v>
      </c>
      <c r="H20" s="44">
        <v>46.05</v>
      </c>
      <c r="I20" s="22">
        <v>84</v>
      </c>
      <c r="J20" s="22">
        <v>80</v>
      </c>
      <c r="K20" s="67">
        <v>53.82</v>
      </c>
      <c r="L20" s="25">
        <f t="shared" si="0"/>
        <v>80.73</v>
      </c>
      <c r="M20" s="26">
        <f>SUM(F20:J20)+L20</f>
        <v>422.48</v>
      </c>
      <c r="N20" s="91"/>
      <c r="O20" s="44">
        <v>62.85</v>
      </c>
      <c r="P20" s="44">
        <v>61.38</v>
      </c>
      <c r="Q20" s="24">
        <v>91.01</v>
      </c>
      <c r="R20" s="25">
        <f>Q20*1.5</f>
        <v>136.51500000000001</v>
      </c>
      <c r="S20" s="27">
        <f t="shared" si="3"/>
        <v>683.225</v>
      </c>
      <c r="T20" s="71"/>
      <c r="U20" s="22">
        <v>0</v>
      </c>
      <c r="V20" s="67">
        <v>76.01</v>
      </c>
      <c r="W20" s="25">
        <f>V20*1.5</f>
        <v>114.01500000000001</v>
      </c>
      <c r="X20" s="39">
        <f t="shared" si="5"/>
        <v>114.01500000000001</v>
      </c>
      <c r="Y20" s="87">
        <f t="shared" si="6"/>
        <v>797.24</v>
      </c>
      <c r="Z20" s="94"/>
    </row>
    <row r="21" spans="1:26" ht="12.75">
      <c r="A21" s="34" t="s">
        <v>66</v>
      </c>
      <c r="B21" s="23" t="s">
        <v>67</v>
      </c>
      <c r="C21" s="23" t="s">
        <v>33</v>
      </c>
      <c r="D21" s="28" t="s">
        <v>11</v>
      </c>
      <c r="E21" s="63" t="s">
        <v>19</v>
      </c>
      <c r="F21" s="22">
        <v>80</v>
      </c>
      <c r="G21" s="44">
        <v>49.79</v>
      </c>
      <c r="H21" s="44">
        <v>49.26</v>
      </c>
      <c r="I21" s="22">
        <v>88</v>
      </c>
      <c r="J21" s="22">
        <v>90</v>
      </c>
      <c r="K21" s="67">
        <v>61.55</v>
      </c>
      <c r="L21" s="25">
        <f t="shared" si="0"/>
        <v>92.32499999999999</v>
      </c>
      <c r="M21" s="26">
        <f t="shared" si="1"/>
        <v>449.37499999999994</v>
      </c>
      <c r="N21" s="91"/>
      <c r="O21" s="44">
        <v>64.77</v>
      </c>
      <c r="P21" s="44">
        <v>63.79</v>
      </c>
      <c r="Q21" s="24">
        <v>96.82</v>
      </c>
      <c r="R21" s="25">
        <f t="shared" si="2"/>
        <v>145.23</v>
      </c>
      <c r="S21" s="27">
        <f t="shared" si="3"/>
        <v>723.165</v>
      </c>
      <c r="T21" s="71"/>
      <c r="U21" s="22">
        <v>55</v>
      </c>
      <c r="V21" s="67">
        <v>9.2</v>
      </c>
      <c r="W21" s="25">
        <f t="shared" si="4"/>
        <v>13.799999999999999</v>
      </c>
      <c r="X21" s="39">
        <f t="shared" si="5"/>
        <v>68.8</v>
      </c>
      <c r="Y21" s="87">
        <f t="shared" si="6"/>
        <v>791.9649999999999</v>
      </c>
      <c r="Z21" s="94"/>
    </row>
    <row r="22" spans="1:26" ht="12.75">
      <c r="A22" s="34" t="s">
        <v>85</v>
      </c>
      <c r="B22" s="23" t="s">
        <v>86</v>
      </c>
      <c r="C22" s="23" t="s">
        <v>87</v>
      </c>
      <c r="D22" s="28" t="s">
        <v>11</v>
      </c>
      <c r="E22" s="63" t="s">
        <v>19</v>
      </c>
      <c r="F22" s="22">
        <v>80</v>
      </c>
      <c r="G22" s="44">
        <v>46.68</v>
      </c>
      <c r="H22" s="44">
        <v>46.43</v>
      </c>
      <c r="I22" s="22">
        <v>96</v>
      </c>
      <c r="J22" s="22">
        <v>85</v>
      </c>
      <c r="K22" s="67">
        <v>60.11</v>
      </c>
      <c r="L22" s="25">
        <f t="shared" si="0"/>
        <v>90.16499999999999</v>
      </c>
      <c r="M22" s="26">
        <f t="shared" si="1"/>
        <v>444.275</v>
      </c>
      <c r="N22" s="91"/>
      <c r="O22" s="44">
        <v>62.31</v>
      </c>
      <c r="P22" s="44">
        <v>59.3</v>
      </c>
      <c r="Q22" s="24">
        <v>0</v>
      </c>
      <c r="R22" s="25">
        <f t="shared" si="2"/>
        <v>0</v>
      </c>
      <c r="S22" s="27">
        <f t="shared" si="3"/>
        <v>565.885</v>
      </c>
      <c r="T22" s="71"/>
      <c r="U22" s="22">
        <v>50</v>
      </c>
      <c r="V22" s="67">
        <v>0</v>
      </c>
      <c r="W22" s="25">
        <f t="shared" si="4"/>
        <v>0</v>
      </c>
      <c r="X22" s="39">
        <f t="shared" si="5"/>
        <v>50</v>
      </c>
      <c r="Y22" s="87">
        <f t="shared" si="6"/>
        <v>615.885</v>
      </c>
      <c r="Z22" s="94"/>
    </row>
    <row r="23" spans="1:26" ht="12.75">
      <c r="A23" s="34" t="s">
        <v>73</v>
      </c>
      <c r="B23" s="23" t="s">
        <v>74</v>
      </c>
      <c r="C23" s="23" t="s">
        <v>33</v>
      </c>
      <c r="D23" s="28" t="s">
        <v>11</v>
      </c>
      <c r="E23" s="63" t="s">
        <v>19</v>
      </c>
      <c r="F23" s="22">
        <v>65</v>
      </c>
      <c r="G23" s="44">
        <v>39.59</v>
      </c>
      <c r="H23" s="44">
        <v>38.51</v>
      </c>
      <c r="I23" s="22">
        <v>90</v>
      </c>
      <c r="J23" s="22">
        <v>95</v>
      </c>
      <c r="K23" s="67">
        <v>59.55</v>
      </c>
      <c r="L23" s="25">
        <f t="shared" si="0"/>
        <v>89.32499999999999</v>
      </c>
      <c r="M23" s="26">
        <f t="shared" si="1"/>
        <v>417.425</v>
      </c>
      <c r="N23" s="91"/>
      <c r="O23" s="44">
        <v>50.2</v>
      </c>
      <c r="P23" s="44">
        <v>49.72</v>
      </c>
      <c r="Q23" s="24">
        <v>87.19</v>
      </c>
      <c r="R23" s="25">
        <f t="shared" si="2"/>
        <v>130.785</v>
      </c>
      <c r="S23" s="27">
        <f t="shared" si="3"/>
        <v>648.13</v>
      </c>
      <c r="T23" s="71"/>
      <c r="U23" s="22">
        <v>40</v>
      </c>
      <c r="V23" s="67">
        <v>0</v>
      </c>
      <c r="W23" s="25">
        <f t="shared" si="4"/>
        <v>0</v>
      </c>
      <c r="X23" s="39">
        <f t="shared" si="5"/>
        <v>40</v>
      </c>
      <c r="Y23" s="87">
        <f t="shared" si="6"/>
        <v>688.13</v>
      </c>
      <c r="Z23" s="94"/>
    </row>
    <row r="24" spans="1:26" ht="12.75">
      <c r="A24" s="34" t="s">
        <v>36</v>
      </c>
      <c r="B24" s="23" t="s">
        <v>37</v>
      </c>
      <c r="C24" s="23" t="s">
        <v>38</v>
      </c>
      <c r="D24" s="28" t="s">
        <v>11</v>
      </c>
      <c r="E24" s="63" t="s">
        <v>12</v>
      </c>
      <c r="F24" s="22">
        <v>90</v>
      </c>
      <c r="G24" s="44">
        <v>53.66</v>
      </c>
      <c r="H24" s="44">
        <v>51.3</v>
      </c>
      <c r="I24" s="22">
        <v>98</v>
      </c>
      <c r="J24" s="22">
        <v>90</v>
      </c>
      <c r="K24" s="67">
        <v>62.87</v>
      </c>
      <c r="L24" s="25">
        <f t="shared" si="0"/>
        <v>94.30499999999999</v>
      </c>
      <c r="M24" s="26">
        <f t="shared" si="1"/>
        <v>477.265</v>
      </c>
      <c r="N24" s="91"/>
      <c r="O24" s="44">
        <v>66.97</v>
      </c>
      <c r="P24" s="44">
        <v>66.48</v>
      </c>
      <c r="Q24" s="24">
        <v>93.65</v>
      </c>
      <c r="R24" s="25">
        <f t="shared" si="2"/>
        <v>140.47500000000002</v>
      </c>
      <c r="S24" s="27">
        <f>M24+O24+P24+R24</f>
        <v>751.19</v>
      </c>
      <c r="T24" s="71"/>
      <c r="U24" s="22"/>
      <c r="V24" s="67"/>
      <c r="W24" s="25">
        <f t="shared" si="4"/>
        <v>0</v>
      </c>
      <c r="X24" s="39">
        <f>IF(U24="","",U24+W24)</f>
      </c>
      <c r="Y24" s="87">
        <f t="shared" si="6"/>
      </c>
      <c r="Z24" s="94"/>
    </row>
    <row r="25" spans="1:26" ht="12.75">
      <c r="A25" s="34" t="s">
        <v>93</v>
      </c>
      <c r="B25" s="23" t="s">
        <v>89</v>
      </c>
      <c r="C25" s="23" t="s">
        <v>33</v>
      </c>
      <c r="D25" s="28" t="s">
        <v>11</v>
      </c>
      <c r="E25" s="63" t="s">
        <v>12</v>
      </c>
      <c r="F25" s="22">
        <v>95</v>
      </c>
      <c r="G25" s="44">
        <v>46.62</v>
      </c>
      <c r="H25" s="44">
        <v>42.96</v>
      </c>
      <c r="I25" s="22">
        <v>84</v>
      </c>
      <c r="J25" s="22">
        <v>75</v>
      </c>
      <c r="K25" s="67">
        <v>59.92</v>
      </c>
      <c r="L25" s="25">
        <f t="shared" si="0"/>
        <v>89.88</v>
      </c>
      <c r="M25" s="26">
        <f t="shared" si="1"/>
        <v>433.46000000000004</v>
      </c>
      <c r="N25" s="91"/>
      <c r="O25" s="44">
        <v>61.33</v>
      </c>
      <c r="P25" s="44">
        <v>60.64</v>
      </c>
      <c r="Q25" s="24">
        <v>79.43</v>
      </c>
      <c r="R25" s="25">
        <f t="shared" si="2"/>
        <v>119.14500000000001</v>
      </c>
      <c r="S25" s="27">
        <f t="shared" si="3"/>
        <v>674.575</v>
      </c>
      <c r="T25" s="71"/>
      <c r="U25" s="22"/>
      <c r="V25" s="67"/>
      <c r="W25" s="25">
        <f t="shared" si="4"/>
        <v>0</v>
      </c>
      <c r="X25" s="39">
        <f t="shared" si="5"/>
      </c>
      <c r="Y25" s="87">
        <f t="shared" si="6"/>
      </c>
      <c r="Z25" s="94"/>
    </row>
    <row r="26" spans="1:26" ht="12.75">
      <c r="A26" s="34" t="s">
        <v>31</v>
      </c>
      <c r="B26" s="23" t="s">
        <v>32</v>
      </c>
      <c r="C26" s="23" t="s">
        <v>33</v>
      </c>
      <c r="D26" s="28" t="s">
        <v>11</v>
      </c>
      <c r="E26" s="63" t="s">
        <v>12</v>
      </c>
      <c r="F26" s="22">
        <v>70</v>
      </c>
      <c r="G26" s="44">
        <v>50.83</v>
      </c>
      <c r="H26" s="44">
        <v>50.67</v>
      </c>
      <c r="I26" s="22">
        <v>80</v>
      </c>
      <c r="J26" s="22">
        <v>55</v>
      </c>
      <c r="K26" s="67">
        <v>63.47</v>
      </c>
      <c r="L26" s="25">
        <f t="shared" si="0"/>
        <v>95.205</v>
      </c>
      <c r="M26" s="26">
        <f t="shared" si="1"/>
        <v>401.705</v>
      </c>
      <c r="N26" s="91"/>
      <c r="O26" s="44">
        <v>64.75</v>
      </c>
      <c r="P26" s="44">
        <v>63.72</v>
      </c>
      <c r="Q26" s="24">
        <v>92.65</v>
      </c>
      <c r="R26" s="25">
        <f t="shared" si="2"/>
        <v>138.97500000000002</v>
      </c>
      <c r="S26" s="27">
        <f t="shared" si="3"/>
        <v>669.15</v>
      </c>
      <c r="T26" s="71"/>
      <c r="U26" s="22"/>
      <c r="V26" s="67"/>
      <c r="W26" s="25">
        <f t="shared" si="4"/>
        <v>0</v>
      </c>
      <c r="X26" s="39">
        <f t="shared" si="5"/>
      </c>
      <c r="Y26" s="87">
        <f t="shared" si="6"/>
      </c>
      <c r="Z26" s="94"/>
    </row>
    <row r="27" spans="1:26" ht="13.5" thickBot="1">
      <c r="A27" s="34" t="s">
        <v>63</v>
      </c>
      <c r="B27" s="23" t="s">
        <v>64</v>
      </c>
      <c r="C27" s="23" t="s">
        <v>38</v>
      </c>
      <c r="D27" s="28" t="s">
        <v>11</v>
      </c>
      <c r="E27" s="63" t="s">
        <v>12</v>
      </c>
      <c r="F27" s="22">
        <v>85</v>
      </c>
      <c r="G27" s="44">
        <v>50.46</v>
      </c>
      <c r="H27" s="44">
        <v>46.13</v>
      </c>
      <c r="I27" s="22">
        <v>74</v>
      </c>
      <c r="J27" s="22">
        <v>85</v>
      </c>
      <c r="K27" s="67">
        <v>58.78</v>
      </c>
      <c r="L27" s="32">
        <f t="shared" si="0"/>
        <v>88.17</v>
      </c>
      <c r="M27" s="26">
        <f t="shared" si="1"/>
        <v>428.76000000000005</v>
      </c>
      <c r="N27" s="91"/>
      <c r="O27" s="44">
        <v>58.42</v>
      </c>
      <c r="P27" s="44">
        <v>55.24</v>
      </c>
      <c r="Q27" s="24">
        <v>0</v>
      </c>
      <c r="R27" s="25">
        <f t="shared" si="2"/>
        <v>0</v>
      </c>
      <c r="S27" s="27">
        <f t="shared" si="3"/>
        <v>542.4200000000001</v>
      </c>
      <c r="T27" s="71"/>
      <c r="U27" s="22"/>
      <c r="V27" s="67"/>
      <c r="W27" s="25">
        <f t="shared" si="4"/>
        <v>0</v>
      </c>
      <c r="X27" s="39">
        <f t="shared" si="5"/>
      </c>
      <c r="Y27" s="87">
        <f t="shared" si="6"/>
      </c>
      <c r="Z27" s="94"/>
    </row>
    <row r="28" spans="1:26" ht="18" customHeight="1" thickBot="1">
      <c r="A28" s="115" t="s">
        <v>97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7"/>
    </row>
    <row r="29" spans="1:26" ht="12.75">
      <c r="A29" s="73" t="s">
        <v>68</v>
      </c>
      <c r="B29" s="74" t="s">
        <v>69</v>
      </c>
      <c r="C29" s="74" t="s">
        <v>25</v>
      </c>
      <c r="D29" s="75" t="s">
        <v>11</v>
      </c>
      <c r="E29" s="76" t="s">
        <v>19</v>
      </c>
      <c r="F29" s="77">
        <v>100</v>
      </c>
      <c r="G29" s="78">
        <v>46.78</v>
      </c>
      <c r="H29" s="78">
        <v>45.31</v>
      </c>
      <c r="I29" s="77">
        <v>96</v>
      </c>
      <c r="J29" s="77">
        <v>85</v>
      </c>
      <c r="K29" s="95">
        <v>59.7</v>
      </c>
      <c r="L29" s="80">
        <f t="shared" si="0"/>
        <v>89.55000000000001</v>
      </c>
      <c r="M29" s="81">
        <f t="shared" si="1"/>
        <v>462.64000000000004</v>
      </c>
      <c r="N29" s="92" t="s">
        <v>118</v>
      </c>
      <c r="O29" s="78"/>
      <c r="P29" s="78"/>
      <c r="Q29" s="82"/>
      <c r="R29" s="80"/>
      <c r="S29" s="84"/>
      <c r="T29" s="85"/>
      <c r="U29" s="77">
        <v>90</v>
      </c>
      <c r="V29" s="79">
        <v>86.47</v>
      </c>
      <c r="W29" s="80">
        <f t="shared" si="4"/>
        <v>129.70499999999998</v>
      </c>
      <c r="X29" s="83">
        <f t="shared" si="5"/>
        <v>219.70499999999998</v>
      </c>
      <c r="Y29" s="86">
        <f aca="true" t="shared" si="7" ref="Y29:Y37">IF(U29="","",M29+X29)</f>
        <v>682.345</v>
      </c>
      <c r="Z29" s="93" t="s">
        <v>117</v>
      </c>
    </row>
    <row r="30" spans="1:26" ht="12.75">
      <c r="A30" s="34" t="s">
        <v>49</v>
      </c>
      <c r="B30" s="23" t="s">
        <v>50</v>
      </c>
      <c r="C30" s="23" t="s">
        <v>33</v>
      </c>
      <c r="D30" s="28" t="s">
        <v>11</v>
      </c>
      <c r="E30" s="63" t="s">
        <v>19</v>
      </c>
      <c r="F30" s="22">
        <v>90</v>
      </c>
      <c r="G30" s="44">
        <v>51.57</v>
      </c>
      <c r="H30" s="44">
        <v>49.54</v>
      </c>
      <c r="I30" s="22">
        <v>78</v>
      </c>
      <c r="J30" s="22">
        <v>80</v>
      </c>
      <c r="K30" s="96">
        <v>61.95</v>
      </c>
      <c r="L30" s="25">
        <f t="shared" si="0"/>
        <v>92.92500000000001</v>
      </c>
      <c r="M30" s="26">
        <f t="shared" si="1"/>
        <v>442.035</v>
      </c>
      <c r="N30" s="91" t="s">
        <v>119</v>
      </c>
      <c r="O30" s="44"/>
      <c r="P30" s="44"/>
      <c r="Q30" s="24"/>
      <c r="R30" s="25"/>
      <c r="S30" s="33"/>
      <c r="T30" s="72"/>
      <c r="U30" s="22">
        <v>85</v>
      </c>
      <c r="V30" s="67">
        <v>82.45</v>
      </c>
      <c r="W30" s="25">
        <f t="shared" si="4"/>
        <v>123.67500000000001</v>
      </c>
      <c r="X30" s="39">
        <f t="shared" si="5"/>
        <v>208.675</v>
      </c>
      <c r="Y30" s="87">
        <f t="shared" si="7"/>
        <v>650.71</v>
      </c>
      <c r="Z30" s="94" t="s">
        <v>119</v>
      </c>
    </row>
    <row r="31" spans="1:26" ht="12.75">
      <c r="A31" s="34" t="s">
        <v>71</v>
      </c>
      <c r="B31" s="23" t="s">
        <v>72</v>
      </c>
      <c r="C31" s="23" t="s">
        <v>25</v>
      </c>
      <c r="D31" s="28" t="s">
        <v>11</v>
      </c>
      <c r="E31" s="63" t="s">
        <v>19</v>
      </c>
      <c r="F31" s="22">
        <v>80</v>
      </c>
      <c r="G31" s="44">
        <v>41.74</v>
      </c>
      <c r="H31" s="44">
        <v>41.13</v>
      </c>
      <c r="I31" s="22">
        <v>92</v>
      </c>
      <c r="J31" s="22">
        <v>80</v>
      </c>
      <c r="K31" s="96">
        <v>58.88</v>
      </c>
      <c r="L31" s="25">
        <f t="shared" si="0"/>
        <v>88.32000000000001</v>
      </c>
      <c r="M31" s="26">
        <f t="shared" si="1"/>
        <v>423.19</v>
      </c>
      <c r="N31" s="91"/>
      <c r="O31" s="44"/>
      <c r="P31" s="44"/>
      <c r="Q31" s="24"/>
      <c r="R31" s="25"/>
      <c r="S31" s="33"/>
      <c r="T31" s="72"/>
      <c r="U31" s="22">
        <v>80</v>
      </c>
      <c r="V31" s="67">
        <v>75.98</v>
      </c>
      <c r="W31" s="25">
        <f t="shared" si="4"/>
        <v>113.97</v>
      </c>
      <c r="X31" s="39">
        <f t="shared" si="5"/>
        <v>193.97</v>
      </c>
      <c r="Y31" s="87">
        <f t="shared" si="7"/>
        <v>617.16</v>
      </c>
      <c r="Z31" s="94"/>
    </row>
    <row r="32" spans="1:26" ht="12.75">
      <c r="A32" s="34" t="s">
        <v>70</v>
      </c>
      <c r="B32" s="23" t="s">
        <v>69</v>
      </c>
      <c r="C32" s="23" t="s">
        <v>25</v>
      </c>
      <c r="D32" s="28" t="s">
        <v>11</v>
      </c>
      <c r="E32" s="63" t="s">
        <v>19</v>
      </c>
      <c r="F32" s="22">
        <v>90</v>
      </c>
      <c r="G32" s="44">
        <v>45.86</v>
      </c>
      <c r="H32" s="44">
        <v>45.61</v>
      </c>
      <c r="I32" s="22">
        <v>84</v>
      </c>
      <c r="J32" s="22">
        <v>90</v>
      </c>
      <c r="K32" s="96">
        <v>57.27</v>
      </c>
      <c r="L32" s="25">
        <f t="shared" si="0"/>
        <v>85.905</v>
      </c>
      <c r="M32" s="26">
        <f t="shared" si="1"/>
        <v>441.375</v>
      </c>
      <c r="N32" s="91"/>
      <c r="O32" s="44"/>
      <c r="P32" s="44"/>
      <c r="Q32" s="24"/>
      <c r="R32" s="25"/>
      <c r="S32" s="33"/>
      <c r="T32" s="72"/>
      <c r="U32" s="22">
        <v>70</v>
      </c>
      <c r="V32" s="67">
        <v>81.02</v>
      </c>
      <c r="W32" s="25">
        <f t="shared" si="4"/>
        <v>121.53</v>
      </c>
      <c r="X32" s="39">
        <f t="shared" si="5"/>
        <v>191.53</v>
      </c>
      <c r="Y32" s="87">
        <f t="shared" si="7"/>
        <v>632.905</v>
      </c>
      <c r="Z32" s="94"/>
    </row>
    <row r="33" spans="1:26" ht="12.75">
      <c r="A33" s="34" t="s">
        <v>55</v>
      </c>
      <c r="B33" s="23" t="s">
        <v>56</v>
      </c>
      <c r="C33" s="23" t="s">
        <v>10</v>
      </c>
      <c r="D33" s="28" t="s">
        <v>100</v>
      </c>
      <c r="E33" s="63" t="s">
        <v>19</v>
      </c>
      <c r="F33" s="22">
        <v>95</v>
      </c>
      <c r="G33" s="44">
        <v>47.9</v>
      </c>
      <c r="H33" s="44">
        <v>47.42</v>
      </c>
      <c r="I33" s="22">
        <v>92</v>
      </c>
      <c r="J33" s="22">
        <v>95</v>
      </c>
      <c r="K33" s="96">
        <v>61.73</v>
      </c>
      <c r="L33" s="25">
        <f t="shared" si="0"/>
        <v>92.595</v>
      </c>
      <c r="M33" s="26">
        <f t="shared" si="1"/>
        <v>469.91499999999996</v>
      </c>
      <c r="N33" s="91" t="s">
        <v>117</v>
      </c>
      <c r="O33" s="44"/>
      <c r="P33" s="44"/>
      <c r="Q33" s="24"/>
      <c r="R33" s="25"/>
      <c r="S33" s="33"/>
      <c r="T33" s="72"/>
      <c r="U33" s="22">
        <v>65</v>
      </c>
      <c r="V33" s="67">
        <v>78.52</v>
      </c>
      <c r="W33" s="25">
        <f t="shared" si="4"/>
        <v>117.78</v>
      </c>
      <c r="X33" s="39">
        <f t="shared" si="5"/>
        <v>182.78</v>
      </c>
      <c r="Y33" s="87">
        <f t="shared" si="7"/>
        <v>652.6949999999999</v>
      </c>
      <c r="Z33" s="94" t="s">
        <v>118</v>
      </c>
    </row>
    <row r="34" spans="1:26" ht="12.75">
      <c r="A34" s="34" t="s">
        <v>53</v>
      </c>
      <c r="B34" s="23" t="s">
        <v>54</v>
      </c>
      <c r="C34" s="23" t="s">
        <v>25</v>
      </c>
      <c r="D34" s="28" t="s">
        <v>11</v>
      </c>
      <c r="E34" s="63" t="s">
        <v>19</v>
      </c>
      <c r="F34" s="22">
        <v>90</v>
      </c>
      <c r="G34" s="44">
        <v>41.05</v>
      </c>
      <c r="H34" s="44">
        <v>37.1</v>
      </c>
      <c r="I34" s="22">
        <v>94</v>
      </c>
      <c r="J34" s="22">
        <v>70</v>
      </c>
      <c r="K34" s="96">
        <v>47.44</v>
      </c>
      <c r="L34" s="25">
        <f t="shared" si="0"/>
        <v>71.16</v>
      </c>
      <c r="M34" s="26">
        <f t="shared" si="1"/>
        <v>403.30999999999995</v>
      </c>
      <c r="N34" s="91"/>
      <c r="O34" s="44"/>
      <c r="P34" s="44"/>
      <c r="Q34" s="24"/>
      <c r="R34" s="25"/>
      <c r="S34" s="33"/>
      <c r="T34" s="72"/>
      <c r="U34" s="22">
        <v>65</v>
      </c>
      <c r="V34" s="67">
        <v>72.02</v>
      </c>
      <c r="W34" s="25">
        <f t="shared" si="4"/>
        <v>108.03</v>
      </c>
      <c r="X34" s="39">
        <f t="shared" si="5"/>
        <v>173.03</v>
      </c>
      <c r="Y34" s="87">
        <f>IF(U34="","",M34+X34)</f>
        <v>576.3399999999999</v>
      </c>
      <c r="Z34" s="94"/>
    </row>
    <row r="35" spans="1:26" ht="12.75">
      <c r="A35" s="34" t="s">
        <v>20</v>
      </c>
      <c r="B35" s="23" t="s">
        <v>21</v>
      </c>
      <c r="C35" s="23" t="s">
        <v>33</v>
      </c>
      <c r="D35" s="28" t="s">
        <v>11</v>
      </c>
      <c r="E35" s="63" t="s">
        <v>19</v>
      </c>
      <c r="F35" s="22">
        <v>95</v>
      </c>
      <c r="G35" s="44">
        <v>39.81</v>
      </c>
      <c r="H35" s="44">
        <v>36.12</v>
      </c>
      <c r="I35" s="22">
        <v>92</v>
      </c>
      <c r="J35" s="22">
        <v>80</v>
      </c>
      <c r="K35" s="96">
        <v>0</v>
      </c>
      <c r="L35" s="25">
        <f t="shared" si="0"/>
        <v>0</v>
      </c>
      <c r="M35" s="26">
        <f t="shared" si="1"/>
        <v>342.93</v>
      </c>
      <c r="N35" s="91"/>
      <c r="O35" s="44"/>
      <c r="P35" s="44"/>
      <c r="Q35" s="24"/>
      <c r="R35" s="25"/>
      <c r="S35" s="33"/>
      <c r="T35" s="72"/>
      <c r="U35" s="22">
        <v>45</v>
      </c>
      <c r="V35" s="67">
        <v>0</v>
      </c>
      <c r="W35" s="25">
        <f t="shared" si="4"/>
        <v>0</v>
      </c>
      <c r="X35" s="39">
        <f t="shared" si="5"/>
        <v>45</v>
      </c>
      <c r="Y35" s="87">
        <f t="shared" si="7"/>
        <v>387.93</v>
      </c>
      <c r="Z35" s="94"/>
    </row>
    <row r="36" spans="1:26" ht="12.75">
      <c r="A36" s="34" t="s">
        <v>121</v>
      </c>
      <c r="B36" s="23" t="s">
        <v>122</v>
      </c>
      <c r="C36" s="23" t="s">
        <v>123</v>
      </c>
      <c r="D36" s="28" t="s">
        <v>11</v>
      </c>
      <c r="E36" s="63" t="s">
        <v>19</v>
      </c>
      <c r="F36" s="22">
        <v>95</v>
      </c>
      <c r="G36" s="44">
        <v>42.82</v>
      </c>
      <c r="H36" s="44">
        <v>42.56</v>
      </c>
      <c r="I36" s="22">
        <v>86</v>
      </c>
      <c r="J36" s="22">
        <v>80</v>
      </c>
      <c r="K36" s="96">
        <v>62.09</v>
      </c>
      <c r="L36" s="25">
        <f t="shared" si="0"/>
        <v>93.135</v>
      </c>
      <c r="M36" s="26">
        <f t="shared" si="1"/>
        <v>439.515</v>
      </c>
      <c r="N36" s="91"/>
      <c r="O36" s="44"/>
      <c r="P36" s="44"/>
      <c r="Q36" s="24"/>
      <c r="R36" s="25"/>
      <c r="S36" s="33"/>
      <c r="T36" s="72"/>
      <c r="U36" s="22">
        <v>40</v>
      </c>
      <c r="V36" s="67">
        <v>0</v>
      </c>
      <c r="W36" s="25">
        <f t="shared" si="4"/>
        <v>0</v>
      </c>
      <c r="X36" s="39">
        <f t="shared" si="5"/>
        <v>40</v>
      </c>
      <c r="Y36" s="87">
        <f t="shared" si="7"/>
        <v>479.515</v>
      </c>
      <c r="Z36" s="94"/>
    </row>
    <row r="37" spans="1:26" ht="12.75">
      <c r="A37" s="34" t="s">
        <v>51</v>
      </c>
      <c r="B37" s="23" t="s">
        <v>57</v>
      </c>
      <c r="C37" s="23" t="s">
        <v>25</v>
      </c>
      <c r="D37" s="28" t="s">
        <v>11</v>
      </c>
      <c r="E37" s="63" t="s">
        <v>19</v>
      </c>
      <c r="F37" s="22">
        <v>90</v>
      </c>
      <c r="G37" s="44">
        <v>38.91</v>
      </c>
      <c r="H37" s="44">
        <v>38.89</v>
      </c>
      <c r="I37" s="22">
        <v>88</v>
      </c>
      <c r="J37" s="22">
        <v>90</v>
      </c>
      <c r="K37" s="96">
        <v>56.32</v>
      </c>
      <c r="L37" s="25">
        <f t="shared" si="0"/>
        <v>84.48</v>
      </c>
      <c r="M37" s="26">
        <f t="shared" si="1"/>
        <v>430.28000000000003</v>
      </c>
      <c r="N37" s="91"/>
      <c r="O37" s="44"/>
      <c r="P37" s="44"/>
      <c r="Q37" s="24"/>
      <c r="R37" s="25"/>
      <c r="S37" s="33"/>
      <c r="T37" s="72"/>
      <c r="U37" s="22"/>
      <c r="V37" s="67"/>
      <c r="W37" s="25">
        <f t="shared" si="4"/>
        <v>0</v>
      </c>
      <c r="X37" s="39">
        <f t="shared" si="5"/>
      </c>
      <c r="Y37" s="87">
        <f t="shared" si="7"/>
      </c>
      <c r="Z37" s="94"/>
    </row>
  </sheetData>
  <mergeCells count="23">
    <mergeCell ref="A5:Z5"/>
    <mergeCell ref="Z3:Z4"/>
    <mergeCell ref="A28:Z28"/>
    <mergeCell ref="N3:N4"/>
    <mergeCell ref="M3:M4"/>
    <mergeCell ref="V3:W3"/>
    <mergeCell ref="Y3:Y4"/>
    <mergeCell ref="O3:P3"/>
    <mergeCell ref="Q3:R3"/>
    <mergeCell ref="B3:B4"/>
    <mergeCell ref="C3:C4"/>
    <mergeCell ref="D3:D4"/>
    <mergeCell ref="T3:T4"/>
    <mergeCell ref="S3:S4"/>
    <mergeCell ref="U3:U4"/>
    <mergeCell ref="K3:L3"/>
    <mergeCell ref="V1:Z1"/>
    <mergeCell ref="A1:K1"/>
    <mergeCell ref="F3:F4"/>
    <mergeCell ref="G3:H3"/>
    <mergeCell ref="I3:I4"/>
    <mergeCell ref="J3:J4"/>
    <mergeCell ref="A3:A4"/>
  </mergeCells>
  <printOptions/>
  <pageMargins left="0.1968503937007874" right="0.1968503937007874" top="0.5905511811023623" bottom="0.3937007874015748" header="0" footer="0.31496062992125984"/>
  <pageSetup fitToHeight="0" fitToWidth="1" horizontalDpi="300" verticalDpi="300" orientation="landscape" paperSize="9" scale="69" r:id="rId1"/>
  <headerFooter alignWithMargins="0"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workbookViewId="0" topLeftCell="A1">
      <selection activeCell="A34" sqref="A34:IV45"/>
    </sheetView>
  </sheetViews>
  <sheetFormatPr defaultColWidth="11.421875" defaultRowHeight="12.75"/>
  <cols>
    <col min="3" max="3" width="19.8515625" style="1" customWidth="1"/>
    <col min="4" max="4" width="6.00390625" style="0" customWidth="1"/>
    <col min="6" max="6" width="7.8515625" style="0" customWidth="1"/>
    <col min="7" max="8" width="8.7109375" style="41" customWidth="1"/>
    <col min="9" max="9" width="7.8515625" style="47" customWidth="1"/>
    <col min="10" max="10" width="7.00390625" style="0" customWidth="1"/>
    <col min="11" max="11" width="13.8515625" style="4" customWidth="1"/>
  </cols>
  <sheetData>
    <row r="1" spans="1:11" s="2" customFormat="1" ht="18">
      <c r="A1" s="133" t="s">
        <v>115</v>
      </c>
      <c r="B1" s="133"/>
      <c r="C1" s="133"/>
      <c r="D1" s="133"/>
      <c r="E1" s="133"/>
      <c r="F1" s="133"/>
      <c r="G1" s="133"/>
      <c r="H1" s="40" t="s">
        <v>114</v>
      </c>
      <c r="I1" s="46"/>
      <c r="K1" s="7"/>
    </row>
    <row r="2" ht="13.5" thickBot="1"/>
    <row r="3" spans="1:11" ht="12.75">
      <c r="A3" s="134" t="s">
        <v>0</v>
      </c>
      <c r="B3" s="136" t="s">
        <v>1</v>
      </c>
      <c r="C3" s="99" t="s">
        <v>2</v>
      </c>
      <c r="D3" s="111" t="s">
        <v>3</v>
      </c>
      <c r="E3" s="9"/>
      <c r="F3" s="99" t="s">
        <v>7</v>
      </c>
      <c r="G3" s="128" t="s">
        <v>102</v>
      </c>
      <c r="H3" s="129"/>
      <c r="I3" s="130"/>
      <c r="J3" s="99" t="s">
        <v>111</v>
      </c>
      <c r="K3" s="131" t="s">
        <v>113</v>
      </c>
    </row>
    <row r="4" spans="1:11" ht="13.5" thickBot="1">
      <c r="A4" s="135"/>
      <c r="B4" s="137"/>
      <c r="C4" s="100"/>
      <c r="D4" s="112"/>
      <c r="E4" s="10" t="s">
        <v>4</v>
      </c>
      <c r="F4" s="100"/>
      <c r="G4" s="12" t="s">
        <v>103</v>
      </c>
      <c r="H4" s="42" t="s">
        <v>104</v>
      </c>
      <c r="I4" s="48" t="s">
        <v>112</v>
      </c>
      <c r="J4" s="100"/>
      <c r="K4" s="132"/>
    </row>
    <row r="5" spans="1:11" ht="13.5" thickBot="1">
      <c r="A5" s="115" t="s">
        <v>98</v>
      </c>
      <c r="B5" s="116"/>
      <c r="C5" s="116"/>
      <c r="D5" s="116"/>
      <c r="E5" s="116"/>
      <c r="F5" s="116"/>
      <c r="G5" s="116"/>
      <c r="H5" s="116"/>
      <c r="I5" s="116"/>
      <c r="J5" s="116"/>
      <c r="K5" s="117"/>
    </row>
    <row r="6" spans="1:11" ht="12.75">
      <c r="A6" s="13" t="s">
        <v>58</v>
      </c>
      <c r="B6" s="14" t="s">
        <v>59</v>
      </c>
      <c r="C6" s="15" t="s">
        <v>60</v>
      </c>
      <c r="D6" s="14" t="s">
        <v>11</v>
      </c>
      <c r="E6" s="14" t="s">
        <v>19</v>
      </c>
      <c r="F6" s="14">
        <v>95</v>
      </c>
      <c r="G6" s="43">
        <v>60.35</v>
      </c>
      <c r="H6" s="43">
        <v>58.68</v>
      </c>
      <c r="I6" s="52">
        <f aca="true" t="shared" si="0" ref="I6:I32">SUM(G6:H6)</f>
        <v>119.03</v>
      </c>
      <c r="J6" s="14">
        <v>96</v>
      </c>
      <c r="K6" s="53">
        <f aca="true" t="shared" si="1" ref="K6:K32">F6+I6+J6</f>
        <v>310.03</v>
      </c>
    </row>
    <row r="7" spans="1:11" ht="12.75">
      <c r="A7" s="21" t="s">
        <v>39</v>
      </c>
      <c r="B7" s="22" t="s">
        <v>40</v>
      </c>
      <c r="C7" s="23" t="s">
        <v>41</v>
      </c>
      <c r="D7" s="22" t="s">
        <v>11</v>
      </c>
      <c r="E7" s="22" t="s">
        <v>19</v>
      </c>
      <c r="F7" s="22">
        <v>100</v>
      </c>
      <c r="G7" s="44">
        <v>57.18</v>
      </c>
      <c r="H7" s="44">
        <v>51.32</v>
      </c>
      <c r="I7" s="50">
        <f t="shared" si="0"/>
        <v>108.5</v>
      </c>
      <c r="J7" s="22">
        <v>100</v>
      </c>
      <c r="K7" s="54">
        <f t="shared" si="1"/>
        <v>308.5</v>
      </c>
    </row>
    <row r="8" spans="1:11" ht="12.75">
      <c r="A8" s="21" t="s">
        <v>53</v>
      </c>
      <c r="B8" s="22" t="s">
        <v>65</v>
      </c>
      <c r="C8" s="23" t="s">
        <v>25</v>
      </c>
      <c r="D8" s="22" t="s">
        <v>11</v>
      </c>
      <c r="E8" s="22" t="s">
        <v>19</v>
      </c>
      <c r="F8" s="22">
        <v>95</v>
      </c>
      <c r="G8" s="44">
        <v>59.73</v>
      </c>
      <c r="H8" s="44">
        <v>57.54</v>
      </c>
      <c r="I8" s="50">
        <f t="shared" si="0"/>
        <v>117.27</v>
      </c>
      <c r="J8" s="22">
        <v>96</v>
      </c>
      <c r="K8" s="54">
        <f t="shared" si="1"/>
        <v>308.27</v>
      </c>
    </row>
    <row r="9" spans="1:11" ht="12.75">
      <c r="A9" s="21" t="s">
        <v>36</v>
      </c>
      <c r="B9" s="22" t="s">
        <v>37</v>
      </c>
      <c r="C9" s="23" t="s">
        <v>38</v>
      </c>
      <c r="D9" s="22" t="s">
        <v>11</v>
      </c>
      <c r="E9" s="22" t="s">
        <v>12</v>
      </c>
      <c r="F9" s="22">
        <v>100</v>
      </c>
      <c r="G9" s="44">
        <v>56.75</v>
      </c>
      <c r="H9" s="44">
        <v>53.09</v>
      </c>
      <c r="I9" s="50">
        <f>SUM(G9:H9)</f>
        <v>109.84</v>
      </c>
      <c r="J9" s="22">
        <v>98</v>
      </c>
      <c r="K9" s="54">
        <f>F9+I9+J9</f>
        <v>307.84000000000003</v>
      </c>
    </row>
    <row r="10" spans="1:11" ht="12.75">
      <c r="A10" s="21" t="s">
        <v>23</v>
      </c>
      <c r="B10" s="22" t="s">
        <v>24</v>
      </c>
      <c r="C10" s="23" t="s">
        <v>25</v>
      </c>
      <c r="D10" s="22" t="s">
        <v>11</v>
      </c>
      <c r="E10" s="22" t="s">
        <v>19</v>
      </c>
      <c r="F10" s="22">
        <v>100</v>
      </c>
      <c r="G10" s="44">
        <v>58.02</v>
      </c>
      <c r="H10" s="44">
        <v>54.67</v>
      </c>
      <c r="I10" s="50">
        <f t="shared" si="0"/>
        <v>112.69</v>
      </c>
      <c r="J10" s="22">
        <v>92</v>
      </c>
      <c r="K10" s="54">
        <f t="shared" si="1"/>
        <v>304.69</v>
      </c>
    </row>
    <row r="11" spans="1:11" ht="12.75">
      <c r="A11" s="34" t="s">
        <v>81</v>
      </c>
      <c r="B11" s="22" t="s">
        <v>82</v>
      </c>
      <c r="C11" s="23" t="s">
        <v>18</v>
      </c>
      <c r="D11" s="22" t="s">
        <v>11</v>
      </c>
      <c r="E11" s="22" t="s">
        <v>19</v>
      </c>
      <c r="F11" s="22">
        <v>90</v>
      </c>
      <c r="G11" s="44">
        <v>57.6</v>
      </c>
      <c r="H11" s="44">
        <v>55.43</v>
      </c>
      <c r="I11" s="50">
        <f t="shared" si="0"/>
        <v>113.03</v>
      </c>
      <c r="J11" s="22">
        <v>100</v>
      </c>
      <c r="K11" s="54">
        <f t="shared" si="1"/>
        <v>303.03</v>
      </c>
    </row>
    <row r="12" spans="1:11" ht="12.75">
      <c r="A12" s="21" t="s">
        <v>42</v>
      </c>
      <c r="B12" s="22" t="s">
        <v>43</v>
      </c>
      <c r="C12" s="23" t="s">
        <v>33</v>
      </c>
      <c r="D12" s="22" t="s">
        <v>11</v>
      </c>
      <c r="E12" s="22" t="s">
        <v>19</v>
      </c>
      <c r="F12" s="22">
        <v>95</v>
      </c>
      <c r="G12" s="44">
        <v>56.05</v>
      </c>
      <c r="H12" s="44">
        <v>54.12</v>
      </c>
      <c r="I12" s="50">
        <f t="shared" si="0"/>
        <v>110.16999999999999</v>
      </c>
      <c r="J12" s="22">
        <v>94</v>
      </c>
      <c r="K12" s="54">
        <f t="shared" si="1"/>
        <v>299.16999999999996</v>
      </c>
    </row>
    <row r="13" spans="1:11" ht="12.75">
      <c r="A13" s="21" t="s">
        <v>83</v>
      </c>
      <c r="B13" s="22" t="s">
        <v>84</v>
      </c>
      <c r="C13" s="23" t="s">
        <v>25</v>
      </c>
      <c r="D13" s="22" t="s">
        <v>11</v>
      </c>
      <c r="E13" s="22" t="s">
        <v>19</v>
      </c>
      <c r="F13" s="22">
        <v>95</v>
      </c>
      <c r="G13" s="44">
        <v>52.69</v>
      </c>
      <c r="H13" s="44">
        <v>49.82</v>
      </c>
      <c r="I13" s="50">
        <f t="shared" si="0"/>
        <v>102.50999999999999</v>
      </c>
      <c r="J13" s="22">
        <v>98</v>
      </c>
      <c r="K13" s="54">
        <f t="shared" si="1"/>
        <v>295.51</v>
      </c>
    </row>
    <row r="14" spans="1:11" ht="12.75">
      <c r="A14" s="21" t="s">
        <v>61</v>
      </c>
      <c r="B14" s="22" t="s">
        <v>62</v>
      </c>
      <c r="C14" s="23" t="s">
        <v>25</v>
      </c>
      <c r="D14" s="22" t="s">
        <v>11</v>
      </c>
      <c r="E14" s="22" t="s">
        <v>19</v>
      </c>
      <c r="F14" s="22">
        <v>95</v>
      </c>
      <c r="G14" s="44">
        <v>50.05</v>
      </c>
      <c r="H14" s="44">
        <v>49.65</v>
      </c>
      <c r="I14" s="50">
        <f t="shared" si="0"/>
        <v>99.69999999999999</v>
      </c>
      <c r="J14" s="22">
        <v>98</v>
      </c>
      <c r="K14" s="54">
        <f t="shared" si="1"/>
        <v>292.7</v>
      </c>
    </row>
    <row r="15" spans="1:11" ht="12.75">
      <c r="A15" s="21" t="s">
        <v>66</v>
      </c>
      <c r="B15" s="22" t="s">
        <v>67</v>
      </c>
      <c r="C15" s="23" t="s">
        <v>25</v>
      </c>
      <c r="D15" s="22" t="s">
        <v>11</v>
      </c>
      <c r="E15" s="22" t="s">
        <v>19</v>
      </c>
      <c r="F15" s="22">
        <v>85</v>
      </c>
      <c r="G15" s="44">
        <v>54.2</v>
      </c>
      <c r="H15" s="44">
        <v>53.45</v>
      </c>
      <c r="I15" s="50">
        <f t="shared" si="0"/>
        <v>107.65</v>
      </c>
      <c r="J15" s="22">
        <v>100</v>
      </c>
      <c r="K15" s="54">
        <f t="shared" si="1"/>
        <v>292.65</v>
      </c>
    </row>
    <row r="16" spans="1:11" ht="12.75">
      <c r="A16" s="21" t="s">
        <v>34</v>
      </c>
      <c r="B16" s="22" t="s">
        <v>35</v>
      </c>
      <c r="C16" s="23" t="s">
        <v>25</v>
      </c>
      <c r="D16" s="22" t="s">
        <v>11</v>
      </c>
      <c r="E16" s="22" t="s">
        <v>19</v>
      </c>
      <c r="F16" s="22">
        <v>85</v>
      </c>
      <c r="G16" s="44">
        <v>54.99</v>
      </c>
      <c r="H16" s="44">
        <v>54.42</v>
      </c>
      <c r="I16" s="50">
        <f t="shared" si="0"/>
        <v>109.41</v>
      </c>
      <c r="J16" s="22">
        <v>98</v>
      </c>
      <c r="K16" s="54">
        <f t="shared" si="1"/>
        <v>292.40999999999997</v>
      </c>
    </row>
    <row r="17" spans="1:11" ht="12.75">
      <c r="A17" s="21" t="s">
        <v>26</v>
      </c>
      <c r="B17" s="22" t="s">
        <v>27</v>
      </c>
      <c r="C17" s="23" t="s">
        <v>25</v>
      </c>
      <c r="D17" s="22" t="s">
        <v>11</v>
      </c>
      <c r="E17" s="22" t="s">
        <v>19</v>
      </c>
      <c r="F17" s="22">
        <v>70</v>
      </c>
      <c r="G17" s="44">
        <v>60.96</v>
      </c>
      <c r="H17" s="44">
        <v>59</v>
      </c>
      <c r="I17" s="50">
        <f t="shared" si="0"/>
        <v>119.96000000000001</v>
      </c>
      <c r="J17" s="22">
        <v>100</v>
      </c>
      <c r="K17" s="54">
        <f t="shared" si="1"/>
        <v>289.96000000000004</v>
      </c>
    </row>
    <row r="18" spans="1:11" ht="12.75">
      <c r="A18" s="21" t="s">
        <v>31</v>
      </c>
      <c r="B18" s="22" t="s">
        <v>32</v>
      </c>
      <c r="C18" s="23" t="s">
        <v>33</v>
      </c>
      <c r="D18" s="22" t="s">
        <v>11</v>
      </c>
      <c r="E18" s="22" t="s">
        <v>12</v>
      </c>
      <c r="F18" s="22">
        <v>95</v>
      </c>
      <c r="G18" s="44">
        <v>53.79</v>
      </c>
      <c r="H18" s="44">
        <v>50.96</v>
      </c>
      <c r="I18" s="50">
        <f t="shared" si="0"/>
        <v>104.75</v>
      </c>
      <c r="J18" s="22">
        <v>90</v>
      </c>
      <c r="K18" s="54">
        <f t="shared" si="1"/>
        <v>289.75</v>
      </c>
    </row>
    <row r="19" spans="1:11" ht="12.75">
      <c r="A19" s="21" t="s">
        <v>88</v>
      </c>
      <c r="B19" s="22" t="s">
        <v>89</v>
      </c>
      <c r="C19" s="23" t="s">
        <v>33</v>
      </c>
      <c r="D19" s="22" t="s">
        <v>11</v>
      </c>
      <c r="E19" s="22" t="s">
        <v>19</v>
      </c>
      <c r="F19" s="22">
        <v>85</v>
      </c>
      <c r="G19" s="44">
        <v>53.65</v>
      </c>
      <c r="H19" s="44">
        <v>50.66</v>
      </c>
      <c r="I19" s="50">
        <f t="shared" si="0"/>
        <v>104.31</v>
      </c>
      <c r="J19" s="22">
        <v>94</v>
      </c>
      <c r="K19" s="54">
        <f t="shared" si="1"/>
        <v>283.31</v>
      </c>
    </row>
    <row r="20" spans="1:11" ht="12.75">
      <c r="A20" s="21" t="s">
        <v>8</v>
      </c>
      <c r="B20" s="22" t="s">
        <v>9</v>
      </c>
      <c r="C20" s="23" t="s">
        <v>10</v>
      </c>
      <c r="D20" s="22" t="s">
        <v>99</v>
      </c>
      <c r="E20" s="22" t="s">
        <v>12</v>
      </c>
      <c r="F20" s="22">
        <v>90</v>
      </c>
      <c r="G20" s="44">
        <v>50.63</v>
      </c>
      <c r="H20" s="44">
        <v>47.68</v>
      </c>
      <c r="I20" s="50">
        <f t="shared" si="0"/>
        <v>98.31</v>
      </c>
      <c r="J20" s="22">
        <v>94</v>
      </c>
      <c r="K20" s="54">
        <f t="shared" si="1"/>
        <v>282.31</v>
      </c>
    </row>
    <row r="21" spans="1:11" ht="12.75">
      <c r="A21" s="21" t="s">
        <v>44</v>
      </c>
      <c r="B21" s="22" t="s">
        <v>45</v>
      </c>
      <c r="C21" s="23" t="s">
        <v>30</v>
      </c>
      <c r="D21" s="22" t="s">
        <v>11</v>
      </c>
      <c r="E21" s="22" t="s">
        <v>19</v>
      </c>
      <c r="F21" s="22">
        <v>90</v>
      </c>
      <c r="G21" s="44">
        <v>54.73</v>
      </c>
      <c r="H21" s="44">
        <v>48.93</v>
      </c>
      <c r="I21" s="50">
        <f t="shared" si="0"/>
        <v>103.66</v>
      </c>
      <c r="J21" s="22">
        <v>88</v>
      </c>
      <c r="K21" s="54">
        <f t="shared" si="1"/>
        <v>281.65999999999997</v>
      </c>
    </row>
    <row r="22" spans="1:11" ht="12.75">
      <c r="A22" s="21" t="s">
        <v>15</v>
      </c>
      <c r="B22" s="22" t="s">
        <v>16</v>
      </c>
      <c r="C22" s="23" t="s">
        <v>18</v>
      </c>
      <c r="D22" s="22" t="s">
        <v>99</v>
      </c>
      <c r="E22" s="22" t="s">
        <v>19</v>
      </c>
      <c r="F22" s="22">
        <v>95</v>
      </c>
      <c r="G22" s="44">
        <v>51.98</v>
      </c>
      <c r="H22" s="44">
        <v>47.51</v>
      </c>
      <c r="I22" s="50">
        <f t="shared" si="0"/>
        <v>99.49</v>
      </c>
      <c r="J22" s="22">
        <v>86</v>
      </c>
      <c r="K22" s="54">
        <f t="shared" si="1"/>
        <v>280.49</v>
      </c>
    </row>
    <row r="23" spans="1:11" ht="12.75">
      <c r="A23" s="21" t="s">
        <v>28</v>
      </c>
      <c r="B23" s="22" t="s">
        <v>29</v>
      </c>
      <c r="C23" s="23" t="s">
        <v>30</v>
      </c>
      <c r="D23" s="22" t="s">
        <v>11</v>
      </c>
      <c r="E23" s="22" t="s">
        <v>19</v>
      </c>
      <c r="F23" s="22">
        <v>90</v>
      </c>
      <c r="G23" s="44">
        <v>54.13</v>
      </c>
      <c r="H23" s="44">
        <v>49.76</v>
      </c>
      <c r="I23" s="50">
        <f t="shared" si="0"/>
        <v>103.89</v>
      </c>
      <c r="J23" s="22">
        <v>86</v>
      </c>
      <c r="K23" s="54">
        <f t="shared" si="1"/>
        <v>279.89</v>
      </c>
    </row>
    <row r="24" spans="1:11" ht="12.75">
      <c r="A24" s="21" t="s">
        <v>85</v>
      </c>
      <c r="B24" s="22" t="s">
        <v>86</v>
      </c>
      <c r="C24" s="23" t="s">
        <v>87</v>
      </c>
      <c r="D24" s="22" t="s">
        <v>11</v>
      </c>
      <c r="E24" s="22" t="s">
        <v>19</v>
      </c>
      <c r="F24" s="22">
        <v>95</v>
      </c>
      <c r="G24" s="44">
        <v>46.56</v>
      </c>
      <c r="H24" s="44">
        <v>45.15</v>
      </c>
      <c r="I24" s="50">
        <f t="shared" si="0"/>
        <v>91.71000000000001</v>
      </c>
      <c r="J24" s="22">
        <v>92</v>
      </c>
      <c r="K24" s="54">
        <f t="shared" si="1"/>
        <v>278.71000000000004</v>
      </c>
    </row>
    <row r="25" spans="1:11" ht="12.75">
      <c r="A25" s="21" t="s">
        <v>77</v>
      </c>
      <c r="B25" s="22" t="s">
        <v>35</v>
      </c>
      <c r="C25" s="23" t="s">
        <v>22</v>
      </c>
      <c r="D25" s="22" t="s">
        <v>11</v>
      </c>
      <c r="E25" s="22" t="s">
        <v>19</v>
      </c>
      <c r="F25" s="22">
        <v>95</v>
      </c>
      <c r="G25" s="44">
        <v>44.85</v>
      </c>
      <c r="H25" s="44">
        <v>42.48</v>
      </c>
      <c r="I25" s="50">
        <f t="shared" si="0"/>
        <v>87.33</v>
      </c>
      <c r="J25" s="22">
        <v>88</v>
      </c>
      <c r="K25" s="54">
        <f t="shared" si="1"/>
        <v>270.33</v>
      </c>
    </row>
    <row r="26" spans="1:11" ht="12.75">
      <c r="A26" s="21" t="s">
        <v>63</v>
      </c>
      <c r="B26" s="22" t="s">
        <v>64</v>
      </c>
      <c r="C26" s="23" t="s">
        <v>38</v>
      </c>
      <c r="D26" s="22" t="s">
        <v>11</v>
      </c>
      <c r="E26" s="22" t="s">
        <v>12</v>
      </c>
      <c r="F26" s="22">
        <v>70</v>
      </c>
      <c r="G26" s="44">
        <v>50.29</v>
      </c>
      <c r="H26" s="44">
        <v>49.5</v>
      </c>
      <c r="I26" s="50">
        <f t="shared" si="0"/>
        <v>99.78999999999999</v>
      </c>
      <c r="J26" s="22">
        <v>94</v>
      </c>
      <c r="K26" s="54">
        <f t="shared" si="1"/>
        <v>263.78999999999996</v>
      </c>
    </row>
    <row r="27" spans="1:11" ht="12.75">
      <c r="A27" s="21" t="s">
        <v>93</v>
      </c>
      <c r="B27" s="22" t="s">
        <v>89</v>
      </c>
      <c r="C27" s="23" t="s">
        <v>33</v>
      </c>
      <c r="D27" s="22" t="s">
        <v>11</v>
      </c>
      <c r="E27" s="22" t="s">
        <v>12</v>
      </c>
      <c r="F27" s="22">
        <v>80</v>
      </c>
      <c r="G27" s="44">
        <v>45.04</v>
      </c>
      <c r="H27" s="44">
        <v>41.43</v>
      </c>
      <c r="I27" s="50">
        <f t="shared" si="0"/>
        <v>86.47</v>
      </c>
      <c r="J27" s="22">
        <v>96</v>
      </c>
      <c r="K27" s="54">
        <f t="shared" si="1"/>
        <v>262.47</v>
      </c>
    </row>
    <row r="28" spans="1:11" ht="12.75">
      <c r="A28" s="21" t="s">
        <v>28</v>
      </c>
      <c r="B28" s="22" t="s">
        <v>92</v>
      </c>
      <c r="C28" s="23" t="s">
        <v>30</v>
      </c>
      <c r="D28" s="22" t="s">
        <v>11</v>
      </c>
      <c r="E28" s="22" t="s">
        <v>19</v>
      </c>
      <c r="F28" s="22">
        <v>80</v>
      </c>
      <c r="G28" s="44">
        <v>49.51</v>
      </c>
      <c r="H28" s="44">
        <v>43.4</v>
      </c>
      <c r="I28" s="50">
        <f t="shared" si="0"/>
        <v>92.91</v>
      </c>
      <c r="J28" s="22">
        <v>88</v>
      </c>
      <c r="K28" s="54">
        <f t="shared" si="1"/>
        <v>260.90999999999997</v>
      </c>
    </row>
    <row r="29" spans="1:11" ht="12.75">
      <c r="A29" s="21" t="s">
        <v>73</v>
      </c>
      <c r="B29" s="22" t="s">
        <v>74</v>
      </c>
      <c r="C29" s="23" t="s">
        <v>33</v>
      </c>
      <c r="D29" s="22" t="s">
        <v>11</v>
      </c>
      <c r="E29" s="22" t="s">
        <v>19</v>
      </c>
      <c r="F29" s="22">
        <v>90</v>
      </c>
      <c r="G29" s="44">
        <v>43.08</v>
      </c>
      <c r="H29" s="44">
        <v>39.45</v>
      </c>
      <c r="I29" s="50">
        <f t="shared" si="0"/>
        <v>82.53</v>
      </c>
      <c r="J29" s="22">
        <v>86</v>
      </c>
      <c r="K29" s="54">
        <f t="shared" si="1"/>
        <v>258.53</v>
      </c>
    </row>
    <row r="30" spans="1:11" ht="12.75">
      <c r="A30" s="21" t="s">
        <v>13</v>
      </c>
      <c r="B30" s="22" t="s">
        <v>14</v>
      </c>
      <c r="C30" s="23" t="s">
        <v>10</v>
      </c>
      <c r="D30" s="22" t="s">
        <v>11</v>
      </c>
      <c r="E30" s="22" t="s">
        <v>12</v>
      </c>
      <c r="F30" s="22">
        <v>85</v>
      </c>
      <c r="G30" s="44">
        <v>46.86</v>
      </c>
      <c r="H30" s="44">
        <v>46.5</v>
      </c>
      <c r="I30" s="50">
        <f t="shared" si="0"/>
        <v>93.36</v>
      </c>
      <c r="J30" s="22">
        <v>80</v>
      </c>
      <c r="K30" s="54">
        <f t="shared" si="1"/>
        <v>258.36</v>
      </c>
    </row>
    <row r="31" spans="1:11" ht="12.75">
      <c r="A31" s="21" t="s">
        <v>75</v>
      </c>
      <c r="B31" s="22" t="s">
        <v>76</v>
      </c>
      <c r="C31" s="23" t="s">
        <v>25</v>
      </c>
      <c r="D31" s="22" t="s">
        <v>11</v>
      </c>
      <c r="E31" s="22" t="s">
        <v>19</v>
      </c>
      <c r="F31" s="22">
        <v>80</v>
      </c>
      <c r="G31" s="44">
        <v>43.42</v>
      </c>
      <c r="H31" s="44">
        <v>43.22</v>
      </c>
      <c r="I31" s="50">
        <f t="shared" si="0"/>
        <v>86.64</v>
      </c>
      <c r="J31" s="22">
        <v>84</v>
      </c>
      <c r="K31" s="54">
        <f t="shared" si="1"/>
        <v>250.64</v>
      </c>
    </row>
    <row r="32" spans="1:11" ht="13.5" thickBot="1">
      <c r="A32" s="29" t="s">
        <v>46</v>
      </c>
      <c r="B32" s="30" t="s">
        <v>47</v>
      </c>
      <c r="C32" s="31" t="s">
        <v>48</v>
      </c>
      <c r="D32" s="30" t="s">
        <v>11</v>
      </c>
      <c r="E32" s="30" t="s">
        <v>19</v>
      </c>
      <c r="F32" s="30">
        <v>60</v>
      </c>
      <c r="G32" s="45">
        <v>46.97</v>
      </c>
      <c r="H32" s="45">
        <v>44.56</v>
      </c>
      <c r="I32" s="56">
        <f t="shared" si="0"/>
        <v>91.53</v>
      </c>
      <c r="J32" s="30">
        <v>92</v>
      </c>
      <c r="K32" s="55">
        <f t="shared" si="1"/>
        <v>243.53</v>
      </c>
    </row>
    <row r="33" spans="1:11" ht="13.5" thickBot="1">
      <c r="A33" s="115" t="s">
        <v>97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7"/>
    </row>
    <row r="34" spans="1:11" ht="12.75">
      <c r="A34" s="13" t="s">
        <v>68</v>
      </c>
      <c r="B34" s="14" t="s">
        <v>69</v>
      </c>
      <c r="C34" s="15" t="s">
        <v>25</v>
      </c>
      <c r="D34" s="14" t="s">
        <v>11</v>
      </c>
      <c r="E34" s="14" t="s">
        <v>19</v>
      </c>
      <c r="F34" s="14">
        <v>100</v>
      </c>
      <c r="G34" s="43">
        <v>46.7</v>
      </c>
      <c r="H34" s="43">
        <v>45.86</v>
      </c>
      <c r="I34" s="49">
        <f aca="true" t="shared" si="2" ref="I34:I45">SUM(G34:H34)</f>
        <v>92.56</v>
      </c>
      <c r="J34" s="14">
        <v>100</v>
      </c>
      <c r="K34" s="53">
        <f aca="true" t="shared" si="3" ref="K34:K45">F34+I34+J34</f>
        <v>292.56</v>
      </c>
    </row>
    <row r="35" spans="1:11" ht="12.75">
      <c r="A35" s="21" t="s">
        <v>49</v>
      </c>
      <c r="B35" s="22" t="s">
        <v>50</v>
      </c>
      <c r="C35" s="23" t="s">
        <v>33</v>
      </c>
      <c r="D35" s="22" t="s">
        <v>11</v>
      </c>
      <c r="E35" s="22" t="s">
        <v>19</v>
      </c>
      <c r="F35" s="22">
        <v>90</v>
      </c>
      <c r="G35" s="44">
        <v>53.05</v>
      </c>
      <c r="H35" s="44">
        <v>51.66</v>
      </c>
      <c r="I35" s="50">
        <f t="shared" si="2"/>
        <v>104.71</v>
      </c>
      <c r="J35" s="22">
        <v>92</v>
      </c>
      <c r="K35" s="54">
        <f t="shared" si="3"/>
        <v>286.71</v>
      </c>
    </row>
    <row r="36" spans="1:11" ht="12.75">
      <c r="A36" s="21" t="s">
        <v>55</v>
      </c>
      <c r="B36" s="22" t="s">
        <v>56</v>
      </c>
      <c r="C36" s="23" t="s">
        <v>10</v>
      </c>
      <c r="D36" s="22" t="s">
        <v>100</v>
      </c>
      <c r="E36" s="22" t="s">
        <v>19</v>
      </c>
      <c r="F36" s="22">
        <v>85</v>
      </c>
      <c r="G36" s="44">
        <v>53.91</v>
      </c>
      <c r="H36" s="44">
        <v>50.47</v>
      </c>
      <c r="I36" s="50">
        <f t="shared" si="2"/>
        <v>104.38</v>
      </c>
      <c r="J36" s="22">
        <v>94</v>
      </c>
      <c r="K36" s="54">
        <f t="shared" si="3"/>
        <v>283.38</v>
      </c>
    </row>
    <row r="37" spans="1:11" ht="12.75">
      <c r="A37" s="21" t="s">
        <v>70</v>
      </c>
      <c r="B37" s="22" t="s">
        <v>69</v>
      </c>
      <c r="C37" s="23" t="s">
        <v>25</v>
      </c>
      <c r="D37" s="22" t="s">
        <v>11</v>
      </c>
      <c r="E37" s="22" t="s">
        <v>19</v>
      </c>
      <c r="F37" s="22">
        <v>100</v>
      </c>
      <c r="G37" s="44">
        <v>48.28</v>
      </c>
      <c r="H37" s="44">
        <v>48.05</v>
      </c>
      <c r="I37" s="50">
        <f t="shared" si="2"/>
        <v>96.33</v>
      </c>
      <c r="J37" s="22">
        <v>80</v>
      </c>
      <c r="K37" s="54">
        <f t="shared" si="3"/>
        <v>276.33</v>
      </c>
    </row>
    <row r="38" spans="1:11" ht="12.75">
      <c r="A38" s="21" t="s">
        <v>71</v>
      </c>
      <c r="B38" s="22" t="s">
        <v>72</v>
      </c>
      <c r="C38" s="23" t="s">
        <v>25</v>
      </c>
      <c r="D38" s="22" t="s">
        <v>11</v>
      </c>
      <c r="E38" s="22" t="s">
        <v>19</v>
      </c>
      <c r="F38" s="22">
        <v>100</v>
      </c>
      <c r="G38" s="44">
        <v>47.35</v>
      </c>
      <c r="H38" s="44">
        <v>46.1</v>
      </c>
      <c r="I38" s="50">
        <f t="shared" si="2"/>
        <v>93.45</v>
      </c>
      <c r="J38" s="22">
        <v>82</v>
      </c>
      <c r="K38" s="54">
        <f t="shared" si="3"/>
        <v>275.45</v>
      </c>
    </row>
    <row r="39" spans="1:11" ht="12.75">
      <c r="A39" s="21" t="s">
        <v>90</v>
      </c>
      <c r="B39" s="22" t="s">
        <v>91</v>
      </c>
      <c r="C39" s="23" t="s">
        <v>25</v>
      </c>
      <c r="D39" s="22" t="s">
        <v>11</v>
      </c>
      <c r="E39" s="22" t="s">
        <v>19</v>
      </c>
      <c r="F39" s="22">
        <v>100</v>
      </c>
      <c r="G39" s="44">
        <v>47.19</v>
      </c>
      <c r="H39" s="44">
        <v>46.57</v>
      </c>
      <c r="I39" s="50">
        <f t="shared" si="2"/>
        <v>93.75999999999999</v>
      </c>
      <c r="J39" s="22">
        <v>76</v>
      </c>
      <c r="K39" s="54">
        <f t="shared" si="3"/>
        <v>269.76</v>
      </c>
    </row>
    <row r="40" spans="1:11" ht="12.75">
      <c r="A40" s="21" t="s">
        <v>51</v>
      </c>
      <c r="B40" s="22" t="s">
        <v>52</v>
      </c>
      <c r="C40" s="23" t="s">
        <v>25</v>
      </c>
      <c r="D40" s="22" t="s">
        <v>11</v>
      </c>
      <c r="E40" s="22" t="s">
        <v>19</v>
      </c>
      <c r="F40" s="22">
        <v>95</v>
      </c>
      <c r="G40" s="44">
        <v>44.6</v>
      </c>
      <c r="H40" s="44">
        <v>42.5</v>
      </c>
      <c r="I40" s="50">
        <f t="shared" si="2"/>
        <v>87.1</v>
      </c>
      <c r="J40" s="22">
        <v>84</v>
      </c>
      <c r="K40" s="54">
        <f t="shared" si="3"/>
        <v>266.1</v>
      </c>
    </row>
    <row r="41" spans="1:11" ht="12.75">
      <c r="A41" s="21" t="s">
        <v>20</v>
      </c>
      <c r="B41" s="22" t="s">
        <v>21</v>
      </c>
      <c r="C41" s="23" t="s">
        <v>22</v>
      </c>
      <c r="D41" s="22" t="s">
        <v>11</v>
      </c>
      <c r="E41" s="22" t="s">
        <v>19</v>
      </c>
      <c r="F41" s="22">
        <v>95</v>
      </c>
      <c r="G41" s="44">
        <v>41.26</v>
      </c>
      <c r="H41" s="44">
        <v>38.48</v>
      </c>
      <c r="I41" s="50">
        <f t="shared" si="2"/>
        <v>79.74</v>
      </c>
      <c r="J41" s="22">
        <v>86</v>
      </c>
      <c r="K41" s="54">
        <f t="shared" si="3"/>
        <v>260.74</v>
      </c>
    </row>
    <row r="42" spans="1:11" ht="12.75">
      <c r="A42" s="21" t="s">
        <v>53</v>
      </c>
      <c r="B42" s="22" t="s">
        <v>54</v>
      </c>
      <c r="C42" s="23" t="s">
        <v>25</v>
      </c>
      <c r="D42" s="22" t="s">
        <v>11</v>
      </c>
      <c r="E42" s="22" t="s">
        <v>19</v>
      </c>
      <c r="F42" s="22">
        <v>85</v>
      </c>
      <c r="G42" s="44">
        <v>40.13</v>
      </c>
      <c r="H42" s="44">
        <v>39.91</v>
      </c>
      <c r="I42" s="50">
        <f>SUM(G42:H42)</f>
        <v>80.03999999999999</v>
      </c>
      <c r="J42" s="22">
        <v>94</v>
      </c>
      <c r="K42" s="54">
        <f t="shared" si="3"/>
        <v>259.03999999999996</v>
      </c>
    </row>
    <row r="43" spans="1:11" ht="12.75">
      <c r="A43" s="21" t="s">
        <v>94</v>
      </c>
      <c r="B43" s="22" t="s">
        <v>95</v>
      </c>
      <c r="C43" s="23" t="s">
        <v>10</v>
      </c>
      <c r="D43" s="22" t="s">
        <v>101</v>
      </c>
      <c r="E43" s="22" t="s">
        <v>96</v>
      </c>
      <c r="F43" s="22">
        <v>85</v>
      </c>
      <c r="G43" s="44">
        <v>33.4</v>
      </c>
      <c r="H43" s="44">
        <v>32.22</v>
      </c>
      <c r="I43" s="50">
        <f>SUM(G43:H43)</f>
        <v>65.62</v>
      </c>
      <c r="J43" s="22">
        <v>98</v>
      </c>
      <c r="K43" s="54">
        <f>F43+I43+J43</f>
        <v>248.62</v>
      </c>
    </row>
    <row r="44" spans="1:11" ht="12.75">
      <c r="A44" s="21" t="s">
        <v>51</v>
      </c>
      <c r="B44" s="22" t="s">
        <v>57</v>
      </c>
      <c r="C44" s="23" t="s">
        <v>25</v>
      </c>
      <c r="D44" s="22" t="s">
        <v>11</v>
      </c>
      <c r="E44" s="22" t="s">
        <v>19</v>
      </c>
      <c r="F44" s="22">
        <v>85</v>
      </c>
      <c r="G44" s="44">
        <v>39.44</v>
      </c>
      <c r="H44" s="44">
        <v>39.12</v>
      </c>
      <c r="I44" s="50">
        <f t="shared" si="2"/>
        <v>78.56</v>
      </c>
      <c r="J44" s="22">
        <v>84</v>
      </c>
      <c r="K44" s="54">
        <f t="shared" si="3"/>
        <v>247.56</v>
      </c>
    </row>
    <row r="45" spans="1:11" ht="13.5" thickBot="1">
      <c r="A45" s="29" t="s">
        <v>78</v>
      </c>
      <c r="B45" s="30" t="s">
        <v>79</v>
      </c>
      <c r="C45" s="31" t="s">
        <v>80</v>
      </c>
      <c r="D45" s="30" t="s">
        <v>11</v>
      </c>
      <c r="E45" s="30" t="s">
        <v>19</v>
      </c>
      <c r="F45" s="30">
        <v>85</v>
      </c>
      <c r="G45" s="45">
        <v>44.11</v>
      </c>
      <c r="H45" s="45">
        <v>43.89</v>
      </c>
      <c r="I45" s="51">
        <f t="shared" si="2"/>
        <v>88</v>
      </c>
      <c r="J45" s="30">
        <v>72</v>
      </c>
      <c r="K45" s="55">
        <f t="shared" si="3"/>
        <v>245</v>
      </c>
    </row>
  </sheetData>
  <mergeCells count="11">
    <mergeCell ref="A1:G1"/>
    <mergeCell ref="A3:A4"/>
    <mergeCell ref="B3:B4"/>
    <mergeCell ref="C3:C4"/>
    <mergeCell ref="D3:D4"/>
    <mergeCell ref="F3:F4"/>
    <mergeCell ref="A5:K5"/>
    <mergeCell ref="A33:K33"/>
    <mergeCell ref="G3:I3"/>
    <mergeCell ref="J3:J4"/>
    <mergeCell ref="K3:K4"/>
  </mergeCells>
  <printOptions/>
  <pageMargins left="0.75" right="0.75" top="1" bottom="1" header="0.4921259845" footer="0.492125984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Castig</dc:creator>
  <cp:keywords/>
  <dc:description/>
  <cp:lastModifiedBy>MHa</cp:lastModifiedBy>
  <cp:lastPrinted>2006-07-01T16:08:20Z</cp:lastPrinted>
  <dcterms:created xsi:type="dcterms:W3CDTF">2005-07-02T09:59:45Z</dcterms:created>
  <dcterms:modified xsi:type="dcterms:W3CDTF">2006-07-01T16:08:46Z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