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<sst xmlns="http://schemas.openxmlformats.org/spreadsheetml/2006/main" count="157" uniqueCount="98">
  <si>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 xml:space="preserve">Name </t>
  </si>
  <si>
    <t>Vorname</t>
  </si>
  <si>
    <t>Verein</t>
  </si>
  <si>
    <t>Klasse</t>
  </si>
  <si>
    <t>D2 2. W</t>
  </si>
  <si>
    <t>D2 1. W</t>
  </si>
  <si>
    <t>D6 1. W</t>
  </si>
  <si>
    <t>D6 2. W</t>
  </si>
  <si>
    <t>D6</t>
  </si>
  <si>
    <t>D 7m</t>
  </si>
  <si>
    <t>D 5m</t>
  </si>
  <si>
    <t>D 1</t>
  </si>
  <si>
    <t>D 2</t>
  </si>
  <si>
    <t>D 3</t>
  </si>
  <si>
    <t>D 4</t>
  </si>
  <si>
    <t>D 5</t>
  </si>
  <si>
    <t>D 7</t>
  </si>
  <si>
    <t>D 8</t>
  </si>
  <si>
    <t>D 9m</t>
  </si>
  <si>
    <t>D 9</t>
  </si>
  <si>
    <t>Dreikampf</t>
  </si>
  <si>
    <t>Fünfkampf</t>
  </si>
  <si>
    <t>Siebenkampf</t>
  </si>
  <si>
    <t>Multi Zweikampf</t>
  </si>
  <si>
    <t>Otmar</t>
  </si>
  <si>
    <t>Karden</t>
  </si>
  <si>
    <t>LM</t>
  </si>
  <si>
    <t>Dimmerling</t>
  </si>
  <si>
    <t>Gerhard</t>
  </si>
  <si>
    <t>Bingen</t>
  </si>
  <si>
    <t>Peter</t>
  </si>
  <si>
    <t>Josef</t>
  </si>
  <si>
    <t>Horst</t>
  </si>
  <si>
    <t>Michael</t>
  </si>
  <si>
    <t>Jürgen</t>
  </si>
  <si>
    <t>Jasmin</t>
  </si>
  <si>
    <t>Christian</t>
  </si>
  <si>
    <t>Andre</t>
  </si>
  <si>
    <t>Bach</t>
  </si>
  <si>
    <t>Balles</t>
  </si>
  <si>
    <t>Schmitt</t>
  </si>
  <si>
    <t>LD</t>
  </si>
  <si>
    <t>Nagel</t>
  </si>
  <si>
    <t>Jens</t>
  </si>
  <si>
    <t>Luckenau</t>
  </si>
  <si>
    <t>Visser</t>
  </si>
  <si>
    <t>Wiebold</t>
  </si>
  <si>
    <t>Emden</t>
  </si>
  <si>
    <t>Klett</t>
  </si>
  <si>
    <t>Dillingen</t>
  </si>
  <si>
    <t>Madauß</t>
  </si>
  <si>
    <t>Felix</t>
  </si>
  <si>
    <t>Hunsinger</t>
  </si>
  <si>
    <t>Idar-Oberstein</t>
  </si>
  <si>
    <t>Gödicke</t>
  </si>
  <si>
    <t>Thorsten</t>
  </si>
  <si>
    <t>Kelterer</t>
  </si>
  <si>
    <t>Erek</t>
  </si>
  <si>
    <t>Harter</t>
  </si>
  <si>
    <t>Leverkusen</t>
  </si>
  <si>
    <t>Schönburg</t>
  </si>
  <si>
    <t>David</t>
  </si>
  <si>
    <t>Hasenhütl</t>
  </si>
  <si>
    <t>Köln</t>
  </si>
  <si>
    <t>Schäfer</t>
  </si>
  <si>
    <t>Stein</t>
  </si>
  <si>
    <t>Ralf</t>
  </si>
  <si>
    <t>Ebeling</t>
  </si>
  <si>
    <t>Olaf</t>
  </si>
  <si>
    <t>Weigel</t>
  </si>
  <si>
    <t>Thomas</t>
  </si>
  <si>
    <t>Tieseler</t>
  </si>
  <si>
    <t>Daniel</t>
  </si>
  <si>
    <t>Peitz</t>
  </si>
  <si>
    <t>Bruder</t>
  </si>
  <si>
    <t>Klaus</t>
  </si>
  <si>
    <t>Joachim</t>
  </si>
  <si>
    <t>Eric</t>
  </si>
  <si>
    <t>Kamrath</t>
  </si>
  <si>
    <t>Norman</t>
  </si>
  <si>
    <t>Maisel</t>
  </si>
  <si>
    <t>Jana</t>
  </si>
  <si>
    <t>Janet</t>
  </si>
  <si>
    <t>Gerlach</t>
  </si>
  <si>
    <t>Opitz</t>
  </si>
  <si>
    <t>Verena</t>
  </si>
  <si>
    <t>Ruhl</t>
  </si>
  <si>
    <t>Melanie</t>
  </si>
  <si>
    <t>Ernst</t>
  </si>
  <si>
    <t>Kathrin</t>
  </si>
  <si>
    <t>Allround</t>
  </si>
  <si>
    <t>Neumann</t>
  </si>
  <si>
    <t>Kellinghusen</t>
  </si>
  <si>
    <t>Jan</t>
  </si>
  <si>
    <t>Platz</t>
  </si>
  <si>
    <t>Berlin-Brand.</t>
  </si>
  <si>
    <t>SC Borussia</t>
  </si>
  <si>
    <t>BJM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</si>
</sst>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\ &quot;€&quot;"/>
    <numFmt numFmtId="166" formatCode="#,##0.000\ _€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 shrinkToFit="1"/>
    </xf>
    <xf numFmtId="2" fontId="0" fillId="0" borderId="1" xfId="0" applyNumberFormat="1" applyFont="1" applyBorder="1" applyAlignment="1">
      <alignment horizontal="center" shrinkToFit="1"/>
    </xf>
    <xf numFmtId="2" fontId="0" fillId="0" borderId="1" xfId="0" applyNumberFormat="1" applyFont="1" applyBorder="1" applyAlignment="1">
      <alignment shrinkToFit="1"/>
    </xf>
    <xf numFmtId="2" fontId="0" fillId="0" borderId="2" xfId="0" applyNumberFormat="1" applyFont="1" applyBorder="1" applyAlignment="1">
      <alignment horizontal="center" shrinkToFit="1"/>
    </xf>
    <xf numFmtId="2" fontId="0" fillId="0" borderId="0" xfId="0" applyNumberFormat="1" applyFont="1" applyAlignment="1">
      <alignment shrinkToFit="1"/>
    </xf>
    <xf numFmtId="2" fontId="0" fillId="0" borderId="0" xfId="0" applyNumberFormat="1" applyFont="1" applyAlignment="1">
      <alignment horizontal="center" shrinkToFi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 shrinkToFit="1"/>
    </xf>
    <xf numFmtId="2" fontId="1" fillId="0" borderId="1" xfId="0" applyNumberFormat="1" applyFont="1" applyBorder="1" applyAlignment="1">
      <alignment horizontal="right" shrinkToFit="1"/>
    </xf>
    <xf numFmtId="2" fontId="0" fillId="0" borderId="1" xfId="0" applyNumberFormat="1" applyFont="1" applyBorder="1" applyAlignment="1">
      <alignment horizontal="right" shrinkToFit="1"/>
    </xf>
    <xf numFmtId="2" fontId="0" fillId="0" borderId="2" xfId="0" applyNumberFormat="1" applyFont="1" applyBorder="1" applyAlignment="1">
      <alignment horizontal="right" shrinkToFi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75" zoomScaleNormal="75" workbookViewId="0" topLeftCell="A1">
      <selection activeCell="V12" sqref="V12"/>
    </sheetView>
  </sheetViews>
  <sheetFormatPr defaultColWidth="11.421875" defaultRowHeight="12.75"/>
  <cols>
    <col min="1" max="1" width="1.421875" style="2" customWidth="1"/>
    <col min="2" max="2" width="10.8515625" style="20" customWidth="1"/>
    <col min="3" max="3" width="9.57421875" style="20" customWidth="1"/>
    <col min="4" max="4" width="12.140625" style="20" customWidth="1"/>
    <col min="5" max="5" width="6.00390625" style="2" customWidth="1"/>
    <col min="6" max="6" width="5.7109375" style="28" customWidth="1"/>
    <col min="7" max="8" width="6.7109375" style="44" customWidth="1"/>
    <col min="9" max="9" width="6.28125" style="2" customWidth="1"/>
    <col min="10" max="11" width="5.7109375" style="28" customWidth="1"/>
    <col min="12" max="12" width="5.57421875" style="11" bestFit="1" customWidth="1"/>
    <col min="13" max="13" width="7.8515625" style="2" customWidth="1"/>
    <col min="14" max="15" width="6.7109375" style="35" customWidth="1"/>
    <col min="16" max="16" width="7.7109375" style="2" customWidth="1"/>
    <col min="17" max="17" width="6.7109375" style="11" customWidth="1"/>
    <col min="18" max="18" width="7.57421875" style="2" customWidth="1"/>
    <col min="19" max="19" width="5.7109375" style="28" customWidth="1"/>
    <col min="20" max="20" width="6.7109375" style="53" customWidth="1"/>
    <col min="21" max="21" width="7.7109375" style="2" customWidth="1"/>
    <col min="22" max="22" width="11.421875" style="2" customWidth="1"/>
    <col min="23" max="24" width="11.421875" style="20" customWidth="1"/>
    <col min="25" max="25" width="12.7109375" style="39" customWidth="1"/>
    <col min="26" max="26" width="6.8515625" style="2" customWidth="1"/>
    <col min="27" max="27" width="11.421875" style="27" customWidth="1"/>
    <col min="28" max="28" width="11.7109375" style="27" customWidth="1"/>
    <col min="29" max="29" width="5.7109375" style="49" customWidth="1"/>
    <col min="30" max="30" width="12.28125" style="27" customWidth="1"/>
    <col min="31" max="31" width="5.7109375" style="49" customWidth="1"/>
    <col min="32" max="32" width="12.28125" style="28" customWidth="1"/>
    <col min="33" max="33" width="5.7109375" style="43" customWidth="1"/>
    <col min="34" max="34" width="16.421875" style="27" customWidth="1"/>
    <col min="35" max="35" width="5.7109375" style="49" customWidth="1"/>
    <col min="36" max="16384" width="11.421875" style="2" customWidth="1"/>
  </cols>
  <sheetData>
    <row r="1" spans="2:35" s="1" customFormat="1" ht="12.75">
      <c r="B1" s="16" t="s">
        <v>0</v>
      </c>
      <c r="C1" s="16" t="s">
        <v>1</v>
      </c>
      <c r="D1" s="16" t="s">
        <v>2</v>
      </c>
      <c r="E1" s="4" t="s">
        <v>3</v>
      </c>
      <c r="F1" s="22" t="s">
        <v>11</v>
      </c>
      <c r="G1" s="45" t="s">
        <v>5</v>
      </c>
      <c r="H1" s="45" t="s">
        <v>4</v>
      </c>
      <c r="I1" s="4" t="s">
        <v>12</v>
      </c>
      <c r="J1" s="22" t="s">
        <v>13</v>
      </c>
      <c r="K1" s="22" t="s">
        <v>14</v>
      </c>
      <c r="L1" s="9" t="s">
        <v>10</v>
      </c>
      <c r="M1" s="4" t="s">
        <v>15</v>
      </c>
      <c r="N1" s="31" t="s">
        <v>6</v>
      </c>
      <c r="O1" s="31" t="s">
        <v>7</v>
      </c>
      <c r="P1" s="4" t="s">
        <v>8</v>
      </c>
      <c r="Q1" s="9" t="s">
        <v>9</v>
      </c>
      <c r="R1" s="4" t="s">
        <v>16</v>
      </c>
      <c r="S1" s="22" t="s">
        <v>17</v>
      </c>
      <c r="T1" s="51" t="s">
        <v>18</v>
      </c>
      <c r="U1" s="4" t="s">
        <v>19</v>
      </c>
      <c r="W1" s="16" t="s">
        <v>0</v>
      </c>
      <c r="X1" s="16" t="s">
        <v>1</v>
      </c>
      <c r="Y1" s="37" t="s">
        <v>2</v>
      </c>
      <c r="Z1" s="4" t="s">
        <v>3</v>
      </c>
      <c r="AA1" s="21" t="s">
        <v>20</v>
      </c>
      <c r="AB1" s="21" t="s">
        <v>21</v>
      </c>
      <c r="AC1" s="48" t="s">
        <v>94</v>
      </c>
      <c r="AD1" s="21" t="s">
        <v>22</v>
      </c>
      <c r="AE1" s="48" t="s">
        <v>94</v>
      </c>
      <c r="AF1" s="22" t="s">
        <v>90</v>
      </c>
      <c r="AG1" s="41" t="s">
        <v>94</v>
      </c>
      <c r="AH1" s="21" t="s">
        <v>23</v>
      </c>
      <c r="AI1" s="48" t="s">
        <v>94</v>
      </c>
    </row>
    <row r="2" spans="2:35" s="3" customFormat="1" ht="12.75">
      <c r="B2" s="17" t="s">
        <v>42</v>
      </c>
      <c r="C2" s="17" t="s">
        <v>43</v>
      </c>
      <c r="D2" s="17" t="s">
        <v>44</v>
      </c>
      <c r="E2" s="5" t="s">
        <v>26</v>
      </c>
      <c r="F2" s="25">
        <v>95</v>
      </c>
      <c r="G2" s="46">
        <v>65.85</v>
      </c>
      <c r="H2" s="46">
        <v>64.27</v>
      </c>
      <c r="I2" s="7">
        <f aca="true" t="shared" si="0" ref="I2:I24">SUM(G2:H2)</f>
        <v>130.12</v>
      </c>
      <c r="J2" s="25">
        <v>100</v>
      </c>
      <c r="K2" s="25">
        <v>100</v>
      </c>
      <c r="L2" s="7">
        <v>71.24</v>
      </c>
      <c r="M2" s="6">
        <f aca="true" t="shared" si="1" ref="M2:M24">SUM(L2*1.5)</f>
        <v>106.85999999999999</v>
      </c>
      <c r="N2" s="32">
        <v>80.19</v>
      </c>
      <c r="O2" s="32">
        <v>76.37</v>
      </c>
      <c r="P2" s="7">
        <f aca="true" t="shared" si="2" ref="P2:P24">SUM(N2:O2)</f>
        <v>156.56</v>
      </c>
      <c r="Q2" s="7">
        <v>113.58</v>
      </c>
      <c r="R2" s="6">
        <f aca="true" t="shared" si="3" ref="R2:R24">SUM(Q2*1.5)</f>
        <v>170.37</v>
      </c>
      <c r="S2" s="25">
        <v>80</v>
      </c>
      <c r="T2" s="52">
        <v>106.45</v>
      </c>
      <c r="U2" s="6">
        <f aca="true" t="shared" si="4" ref="U2:U16">SUM(T2*1.5)</f>
        <v>159.675</v>
      </c>
      <c r="W2" s="17" t="str">
        <f aca="true" t="shared" si="5" ref="W2:W24">B2</f>
        <v>Nagel</v>
      </c>
      <c r="X2" s="17" t="str">
        <f aca="true" t="shared" si="6" ref="X2:X24">C2</f>
        <v>Jens</v>
      </c>
      <c r="Y2" s="38" t="str">
        <f aca="true" t="shared" si="7" ref="Y2:Y24">D2</f>
        <v>Luckenau</v>
      </c>
      <c r="Z2" s="5" t="str">
        <f aca="true" t="shared" si="8" ref="Z2:Z24">E2</f>
        <v>LM</v>
      </c>
      <c r="AA2" s="23">
        <f aca="true" t="shared" si="9" ref="AA2:AA24">SUM(J2+K2+M2)</f>
        <v>306.86</v>
      </c>
      <c r="AB2" s="23">
        <f aca="true" t="shared" si="10" ref="AB2:AB24">SUM(F2+I2+J2+K2+M2)</f>
        <v>531.98</v>
      </c>
      <c r="AC2" s="42">
        <v>1</v>
      </c>
      <c r="AD2" s="23">
        <f aca="true" t="shared" si="11" ref="AD2:AD24">SUM(AB2+P2+R2)</f>
        <v>858.91</v>
      </c>
      <c r="AE2" s="42">
        <v>1</v>
      </c>
      <c r="AF2" s="24">
        <f aca="true" t="shared" si="12" ref="AF2:AF16">SUM(AD2+S2+U2)</f>
        <v>1098.585</v>
      </c>
      <c r="AG2" s="42">
        <v>1</v>
      </c>
      <c r="AH2" s="23">
        <f aca="true" t="shared" si="13" ref="AH2:AH16">SUM(S2+U2)</f>
        <v>239.675</v>
      </c>
      <c r="AI2" s="42">
        <v>6</v>
      </c>
    </row>
    <row r="3" spans="2:35" s="3" customFormat="1" ht="12.75">
      <c r="B3" s="17" t="s">
        <v>39</v>
      </c>
      <c r="C3" s="17" t="s">
        <v>24</v>
      </c>
      <c r="D3" s="17" t="s">
        <v>25</v>
      </c>
      <c r="E3" s="5" t="s">
        <v>26</v>
      </c>
      <c r="F3" s="25">
        <v>100</v>
      </c>
      <c r="G3" s="46">
        <v>59.2</v>
      </c>
      <c r="H3" s="46">
        <v>58.89</v>
      </c>
      <c r="I3" s="7">
        <f t="shared" si="0"/>
        <v>118.09</v>
      </c>
      <c r="J3" s="25">
        <v>94</v>
      </c>
      <c r="K3" s="25">
        <v>95</v>
      </c>
      <c r="L3" s="7">
        <v>70.87</v>
      </c>
      <c r="M3" s="6">
        <f t="shared" si="1"/>
        <v>106.305</v>
      </c>
      <c r="N3" s="32">
        <v>80.96</v>
      </c>
      <c r="O3" s="32">
        <v>78.64</v>
      </c>
      <c r="P3" s="7">
        <f t="shared" si="2"/>
        <v>159.6</v>
      </c>
      <c r="Q3" s="7">
        <v>111.24</v>
      </c>
      <c r="R3" s="6">
        <f t="shared" si="3"/>
        <v>166.85999999999999</v>
      </c>
      <c r="S3" s="25">
        <v>90</v>
      </c>
      <c r="T3" s="52">
        <v>99.76</v>
      </c>
      <c r="U3" s="6">
        <f t="shared" si="4"/>
        <v>149.64000000000001</v>
      </c>
      <c r="W3" s="17" t="str">
        <f t="shared" si="5"/>
        <v>Balles</v>
      </c>
      <c r="X3" s="17" t="str">
        <f t="shared" si="6"/>
        <v>Otmar</v>
      </c>
      <c r="Y3" s="38" t="str">
        <f t="shared" si="7"/>
        <v>Karden</v>
      </c>
      <c r="Z3" s="5" t="str">
        <f t="shared" si="8"/>
        <v>LM</v>
      </c>
      <c r="AA3" s="23">
        <f t="shared" si="9"/>
        <v>295.305</v>
      </c>
      <c r="AB3" s="23">
        <f t="shared" si="10"/>
        <v>513.395</v>
      </c>
      <c r="AC3" s="42">
        <v>3</v>
      </c>
      <c r="AD3" s="23">
        <f t="shared" si="11"/>
        <v>839.855</v>
      </c>
      <c r="AE3" s="42">
        <v>2</v>
      </c>
      <c r="AF3" s="24">
        <f t="shared" si="12"/>
        <v>1079.4950000000001</v>
      </c>
      <c r="AG3" s="42">
        <v>2</v>
      </c>
      <c r="AH3" s="23">
        <f t="shared" si="13"/>
        <v>239.64000000000001</v>
      </c>
      <c r="AI3" s="42">
        <v>7</v>
      </c>
    </row>
    <row r="4" spans="2:35" s="3" customFormat="1" ht="12.75">
      <c r="B4" s="18" t="s">
        <v>65</v>
      </c>
      <c r="C4" s="18" t="s">
        <v>66</v>
      </c>
      <c r="D4" s="18" t="s">
        <v>44</v>
      </c>
      <c r="E4" s="5" t="s">
        <v>26</v>
      </c>
      <c r="F4" s="25">
        <v>100</v>
      </c>
      <c r="G4" s="46">
        <v>56.85</v>
      </c>
      <c r="H4" s="46">
        <v>54.87</v>
      </c>
      <c r="I4" s="7">
        <f t="shared" si="0"/>
        <v>111.72</v>
      </c>
      <c r="J4" s="25">
        <v>100</v>
      </c>
      <c r="K4" s="25">
        <v>95</v>
      </c>
      <c r="L4" s="7">
        <v>72.89</v>
      </c>
      <c r="M4" s="6">
        <f t="shared" si="1"/>
        <v>109.33500000000001</v>
      </c>
      <c r="N4" s="32">
        <v>76.2</v>
      </c>
      <c r="O4" s="32">
        <v>68.51</v>
      </c>
      <c r="P4" s="7">
        <f t="shared" si="2"/>
        <v>144.71</v>
      </c>
      <c r="Q4" s="7">
        <v>110.89</v>
      </c>
      <c r="R4" s="6">
        <f t="shared" si="3"/>
        <v>166.335</v>
      </c>
      <c r="S4" s="25">
        <v>90</v>
      </c>
      <c r="T4" s="52">
        <v>105.42</v>
      </c>
      <c r="U4" s="6">
        <f t="shared" si="4"/>
        <v>158.13</v>
      </c>
      <c r="W4" s="17" t="str">
        <f t="shared" si="5"/>
        <v>Stein</v>
      </c>
      <c r="X4" s="17" t="str">
        <f t="shared" si="6"/>
        <v>Ralf</v>
      </c>
      <c r="Y4" s="38" t="str">
        <f t="shared" si="7"/>
        <v>Luckenau</v>
      </c>
      <c r="Z4" s="5" t="str">
        <f t="shared" si="8"/>
        <v>LM</v>
      </c>
      <c r="AA4" s="23">
        <f t="shared" si="9"/>
        <v>304.33500000000004</v>
      </c>
      <c r="AB4" s="23">
        <f t="shared" si="10"/>
        <v>516.0550000000001</v>
      </c>
      <c r="AC4" s="42">
        <v>2</v>
      </c>
      <c r="AD4" s="23">
        <f t="shared" si="11"/>
        <v>827.1000000000001</v>
      </c>
      <c r="AE4" s="42">
        <v>4</v>
      </c>
      <c r="AF4" s="24">
        <f t="shared" si="12"/>
        <v>1075.23</v>
      </c>
      <c r="AG4" s="42">
        <v>3</v>
      </c>
      <c r="AH4" s="23">
        <f t="shared" si="13"/>
        <v>248.13</v>
      </c>
      <c r="AI4" s="42">
        <v>2</v>
      </c>
    </row>
    <row r="5" spans="2:35" s="3" customFormat="1" ht="12.75">
      <c r="B5" s="17" t="s">
        <v>56</v>
      </c>
      <c r="C5" s="17" t="s">
        <v>57</v>
      </c>
      <c r="D5" s="17" t="s">
        <v>44</v>
      </c>
      <c r="E5" s="5" t="s">
        <v>26</v>
      </c>
      <c r="F5" s="25">
        <v>95</v>
      </c>
      <c r="G5" s="46">
        <v>56.02</v>
      </c>
      <c r="H5" s="46">
        <v>54.72</v>
      </c>
      <c r="I5" s="7">
        <f t="shared" si="0"/>
        <v>110.74000000000001</v>
      </c>
      <c r="J5" s="25">
        <v>96</v>
      </c>
      <c r="K5" s="25">
        <v>95</v>
      </c>
      <c r="L5" s="7">
        <v>68.31</v>
      </c>
      <c r="M5" s="6">
        <f t="shared" si="1"/>
        <v>102.465</v>
      </c>
      <c r="N5" s="32">
        <v>80.38</v>
      </c>
      <c r="O5" s="32">
        <v>78.01</v>
      </c>
      <c r="P5" s="7">
        <f t="shared" si="2"/>
        <v>158.39</v>
      </c>
      <c r="Q5" s="7">
        <v>110.1</v>
      </c>
      <c r="R5" s="6">
        <f t="shared" si="3"/>
        <v>165.14999999999998</v>
      </c>
      <c r="S5" s="25">
        <v>90</v>
      </c>
      <c r="T5" s="52">
        <v>101.15</v>
      </c>
      <c r="U5" s="6">
        <f t="shared" si="4"/>
        <v>151.72500000000002</v>
      </c>
      <c r="W5" s="17" t="str">
        <f t="shared" si="5"/>
        <v>Kelterer</v>
      </c>
      <c r="X5" s="17" t="str">
        <f t="shared" si="6"/>
        <v>Erek</v>
      </c>
      <c r="Y5" s="38" t="str">
        <f t="shared" si="7"/>
        <v>Luckenau</v>
      </c>
      <c r="Z5" s="5" t="str">
        <f t="shared" si="8"/>
        <v>LM</v>
      </c>
      <c r="AA5" s="23">
        <f t="shared" si="9"/>
        <v>293.46500000000003</v>
      </c>
      <c r="AB5" s="23">
        <f t="shared" si="10"/>
        <v>499.20500000000004</v>
      </c>
      <c r="AC5" s="42">
        <v>7</v>
      </c>
      <c r="AD5" s="23">
        <f t="shared" si="11"/>
        <v>822.745</v>
      </c>
      <c r="AE5" s="42">
        <v>5</v>
      </c>
      <c r="AF5" s="24">
        <f t="shared" si="12"/>
        <v>1064.47</v>
      </c>
      <c r="AG5" s="42">
        <v>4</v>
      </c>
      <c r="AH5" s="23">
        <f t="shared" si="13"/>
        <v>241.72500000000002</v>
      </c>
      <c r="AI5" s="42">
        <v>4</v>
      </c>
    </row>
    <row r="6" spans="2:35" s="3" customFormat="1" ht="12.75">
      <c r="B6" s="17" t="s">
        <v>67</v>
      </c>
      <c r="C6" s="17" t="s">
        <v>68</v>
      </c>
      <c r="D6" s="17" t="s">
        <v>44</v>
      </c>
      <c r="E6" s="5" t="s">
        <v>26</v>
      </c>
      <c r="F6" s="25">
        <v>90</v>
      </c>
      <c r="G6" s="46">
        <v>54.54</v>
      </c>
      <c r="H6" s="46">
        <v>54.21</v>
      </c>
      <c r="I6" s="7">
        <f t="shared" si="0"/>
        <v>108.75</v>
      </c>
      <c r="J6" s="25">
        <v>94</v>
      </c>
      <c r="K6" s="25">
        <v>95</v>
      </c>
      <c r="L6" s="7">
        <v>72.1</v>
      </c>
      <c r="M6" s="6">
        <f t="shared" si="1"/>
        <v>108.14999999999999</v>
      </c>
      <c r="N6" s="32">
        <v>75.85</v>
      </c>
      <c r="O6" s="32">
        <v>74.41</v>
      </c>
      <c r="P6" s="7">
        <f t="shared" si="2"/>
        <v>150.26</v>
      </c>
      <c r="Q6" s="7">
        <v>109.01</v>
      </c>
      <c r="R6" s="6">
        <f t="shared" si="3"/>
        <v>163.51500000000001</v>
      </c>
      <c r="S6" s="25">
        <v>90</v>
      </c>
      <c r="T6" s="52">
        <v>106.31</v>
      </c>
      <c r="U6" s="6">
        <f t="shared" si="4"/>
        <v>159.465</v>
      </c>
      <c r="W6" s="17" t="str">
        <f t="shared" si="5"/>
        <v>Ebeling</v>
      </c>
      <c r="X6" s="17" t="str">
        <f t="shared" si="6"/>
        <v>Olaf</v>
      </c>
      <c r="Y6" s="38" t="str">
        <f t="shared" si="7"/>
        <v>Luckenau</v>
      </c>
      <c r="Z6" s="5" t="str">
        <f t="shared" si="8"/>
        <v>LM</v>
      </c>
      <c r="AA6" s="23">
        <f t="shared" si="9"/>
        <v>297.15</v>
      </c>
      <c r="AB6" s="23">
        <f t="shared" si="10"/>
        <v>495.9</v>
      </c>
      <c r="AC6" s="42">
        <v>8</v>
      </c>
      <c r="AD6" s="23">
        <f t="shared" si="11"/>
        <v>809.675</v>
      </c>
      <c r="AE6" s="42">
        <v>7</v>
      </c>
      <c r="AF6" s="24">
        <f t="shared" si="12"/>
        <v>1059.1399999999999</v>
      </c>
      <c r="AG6" s="42">
        <v>5</v>
      </c>
      <c r="AH6" s="23">
        <f t="shared" si="13"/>
        <v>249.465</v>
      </c>
      <c r="AI6" s="42">
        <v>1</v>
      </c>
    </row>
    <row r="7" spans="2:35" s="3" customFormat="1" ht="12.75">
      <c r="B7" s="17" t="s">
        <v>74</v>
      </c>
      <c r="C7" s="17" t="s">
        <v>75</v>
      </c>
      <c r="D7" s="17" t="s">
        <v>44</v>
      </c>
      <c r="E7" s="5" t="s">
        <v>26</v>
      </c>
      <c r="F7" s="25">
        <v>80</v>
      </c>
      <c r="G7" s="46">
        <v>61.3</v>
      </c>
      <c r="H7" s="46">
        <v>60.43</v>
      </c>
      <c r="I7" s="7">
        <f t="shared" si="0"/>
        <v>121.72999999999999</v>
      </c>
      <c r="J7" s="25">
        <v>96</v>
      </c>
      <c r="K7" s="25">
        <v>90</v>
      </c>
      <c r="L7" s="7">
        <v>68.55</v>
      </c>
      <c r="M7" s="6">
        <f t="shared" si="1"/>
        <v>102.82499999999999</v>
      </c>
      <c r="N7" s="32">
        <v>83.29</v>
      </c>
      <c r="O7" s="32">
        <v>80.64</v>
      </c>
      <c r="P7" s="7">
        <f t="shared" si="2"/>
        <v>163.93</v>
      </c>
      <c r="Q7" s="7">
        <v>109.74</v>
      </c>
      <c r="R7" s="6">
        <f t="shared" si="3"/>
        <v>164.60999999999999</v>
      </c>
      <c r="S7" s="25">
        <v>80</v>
      </c>
      <c r="T7" s="52">
        <v>97.75</v>
      </c>
      <c r="U7" s="6">
        <f t="shared" si="4"/>
        <v>146.625</v>
      </c>
      <c r="W7" s="17" t="str">
        <f t="shared" si="5"/>
        <v>Bruder</v>
      </c>
      <c r="X7" s="17" t="str">
        <f t="shared" si="6"/>
        <v>Klaus</v>
      </c>
      <c r="Y7" s="38" t="str">
        <f t="shared" si="7"/>
        <v>Luckenau</v>
      </c>
      <c r="Z7" s="5" t="str">
        <f t="shared" si="8"/>
        <v>LM</v>
      </c>
      <c r="AA7" s="23">
        <f t="shared" si="9"/>
        <v>288.825</v>
      </c>
      <c r="AB7" s="23">
        <f t="shared" si="10"/>
        <v>490.555</v>
      </c>
      <c r="AC7" s="42">
        <v>10</v>
      </c>
      <c r="AD7" s="23">
        <f t="shared" si="11"/>
        <v>819.095</v>
      </c>
      <c r="AE7" s="42">
        <v>6</v>
      </c>
      <c r="AF7" s="24">
        <f t="shared" si="12"/>
        <v>1045.72</v>
      </c>
      <c r="AG7" s="42">
        <v>6</v>
      </c>
      <c r="AH7" s="23">
        <f t="shared" si="13"/>
        <v>226.625</v>
      </c>
      <c r="AI7" s="42">
        <v>9</v>
      </c>
    </row>
    <row r="8" spans="2:35" s="3" customFormat="1" ht="12.75">
      <c r="B8" s="17" t="s">
        <v>91</v>
      </c>
      <c r="C8" s="17" t="s">
        <v>93</v>
      </c>
      <c r="D8" s="17" t="s">
        <v>92</v>
      </c>
      <c r="E8" s="5" t="s">
        <v>26</v>
      </c>
      <c r="F8" s="25">
        <v>95</v>
      </c>
      <c r="G8" s="46">
        <v>55.68</v>
      </c>
      <c r="H8" s="46">
        <v>55.32</v>
      </c>
      <c r="I8" s="7">
        <f t="shared" si="0"/>
        <v>111</v>
      </c>
      <c r="J8" s="25">
        <v>94</v>
      </c>
      <c r="K8" s="25">
        <v>95</v>
      </c>
      <c r="L8" s="7">
        <v>74.27</v>
      </c>
      <c r="M8" s="6">
        <f t="shared" si="1"/>
        <v>111.405</v>
      </c>
      <c r="N8" s="32">
        <v>65.93</v>
      </c>
      <c r="O8" s="32">
        <v>65.07</v>
      </c>
      <c r="P8" s="7">
        <f t="shared" si="2"/>
        <v>131</v>
      </c>
      <c r="Q8" s="7">
        <v>112.27</v>
      </c>
      <c r="R8" s="6">
        <f t="shared" si="3"/>
        <v>168.405</v>
      </c>
      <c r="S8" s="25">
        <v>80</v>
      </c>
      <c r="T8" s="52">
        <v>99.58</v>
      </c>
      <c r="U8" s="6">
        <f t="shared" si="4"/>
        <v>149.37</v>
      </c>
      <c r="W8" s="17" t="str">
        <f t="shared" si="5"/>
        <v>Neumann</v>
      </c>
      <c r="X8" s="17" t="str">
        <f t="shared" si="6"/>
        <v>Jan</v>
      </c>
      <c r="Y8" s="38" t="str">
        <f t="shared" si="7"/>
        <v>Kellinghusen</v>
      </c>
      <c r="Z8" s="5" t="str">
        <f t="shared" si="8"/>
        <v>LM</v>
      </c>
      <c r="AA8" s="23">
        <f t="shared" si="9"/>
        <v>300.405</v>
      </c>
      <c r="AB8" s="23">
        <f t="shared" si="10"/>
        <v>506.405</v>
      </c>
      <c r="AC8" s="42">
        <v>5</v>
      </c>
      <c r="AD8" s="23">
        <f t="shared" si="11"/>
        <v>805.81</v>
      </c>
      <c r="AE8" s="42">
        <v>8</v>
      </c>
      <c r="AF8" s="24">
        <f t="shared" si="12"/>
        <v>1035.1799999999998</v>
      </c>
      <c r="AG8" s="42">
        <v>7</v>
      </c>
      <c r="AH8" s="23">
        <f t="shared" si="13"/>
        <v>229.37</v>
      </c>
      <c r="AI8" s="42">
        <v>8</v>
      </c>
    </row>
    <row r="9" spans="2:35" s="3" customFormat="1" ht="12.75">
      <c r="B9" s="17" t="s">
        <v>60</v>
      </c>
      <c r="C9" s="17" t="s">
        <v>61</v>
      </c>
      <c r="D9" s="19" t="s">
        <v>44</v>
      </c>
      <c r="E9" s="5" t="s">
        <v>26</v>
      </c>
      <c r="F9" s="25">
        <v>95</v>
      </c>
      <c r="G9" s="46">
        <v>49.02</v>
      </c>
      <c r="H9" s="46">
        <v>46.76</v>
      </c>
      <c r="I9" s="7">
        <f t="shared" si="0"/>
        <v>95.78</v>
      </c>
      <c r="J9" s="25">
        <v>94</v>
      </c>
      <c r="K9" s="25">
        <v>75</v>
      </c>
      <c r="L9" s="7">
        <v>67.4</v>
      </c>
      <c r="M9" s="6">
        <f t="shared" si="1"/>
        <v>101.10000000000001</v>
      </c>
      <c r="N9" s="32">
        <v>78.7</v>
      </c>
      <c r="O9" s="32">
        <v>75.21</v>
      </c>
      <c r="P9" s="7">
        <f t="shared" si="2"/>
        <v>153.91</v>
      </c>
      <c r="Q9" s="7">
        <v>106.52</v>
      </c>
      <c r="R9" s="6">
        <f t="shared" si="3"/>
        <v>159.78</v>
      </c>
      <c r="S9" s="25">
        <v>95</v>
      </c>
      <c r="T9" s="52">
        <v>100.32</v>
      </c>
      <c r="U9" s="6">
        <f t="shared" si="4"/>
        <v>150.48</v>
      </c>
      <c r="W9" s="17" t="str">
        <f t="shared" si="5"/>
        <v>Schönburg</v>
      </c>
      <c r="X9" s="17" t="str">
        <f t="shared" si="6"/>
        <v>David</v>
      </c>
      <c r="Y9" s="38" t="str">
        <f t="shared" si="7"/>
        <v>Luckenau</v>
      </c>
      <c r="Z9" s="5" t="str">
        <f t="shared" si="8"/>
        <v>LM</v>
      </c>
      <c r="AA9" s="23">
        <f t="shared" si="9"/>
        <v>270.1</v>
      </c>
      <c r="AB9" s="23">
        <f t="shared" si="10"/>
        <v>460.88</v>
      </c>
      <c r="AC9" s="42">
        <v>18</v>
      </c>
      <c r="AD9" s="23">
        <f t="shared" si="11"/>
        <v>774.5699999999999</v>
      </c>
      <c r="AE9" s="42">
        <v>11</v>
      </c>
      <c r="AF9" s="24">
        <f t="shared" si="12"/>
        <v>1020.05</v>
      </c>
      <c r="AG9" s="42">
        <v>8</v>
      </c>
      <c r="AH9" s="23">
        <f t="shared" si="13"/>
        <v>245.48</v>
      </c>
      <c r="AI9" s="42">
        <v>3</v>
      </c>
    </row>
    <row r="10" spans="2:35" s="3" customFormat="1" ht="12.75">
      <c r="B10" s="17" t="s">
        <v>52</v>
      </c>
      <c r="C10" s="17" t="s">
        <v>31</v>
      </c>
      <c r="D10" s="17" t="s">
        <v>53</v>
      </c>
      <c r="E10" s="5" t="s">
        <v>26</v>
      </c>
      <c r="F10" s="25">
        <v>95</v>
      </c>
      <c r="G10" s="46">
        <v>53.54</v>
      </c>
      <c r="H10" s="46">
        <v>52.8</v>
      </c>
      <c r="I10" s="7">
        <f t="shared" si="0"/>
        <v>106.34</v>
      </c>
      <c r="J10" s="25">
        <v>88</v>
      </c>
      <c r="K10" s="25">
        <v>75</v>
      </c>
      <c r="L10" s="7">
        <v>62.93</v>
      </c>
      <c r="M10" s="6">
        <f t="shared" si="1"/>
        <v>94.395</v>
      </c>
      <c r="N10" s="32">
        <v>71.22</v>
      </c>
      <c r="O10" s="32">
        <v>68.92</v>
      </c>
      <c r="P10" s="7">
        <f t="shared" si="2"/>
        <v>140.14</v>
      </c>
      <c r="Q10" s="7">
        <v>104.05</v>
      </c>
      <c r="R10" s="6">
        <f t="shared" si="3"/>
        <v>156.075</v>
      </c>
      <c r="S10" s="25">
        <v>65</v>
      </c>
      <c r="T10" s="52">
        <v>95.48</v>
      </c>
      <c r="U10" s="6">
        <f t="shared" si="4"/>
        <v>143.22</v>
      </c>
      <c r="W10" s="17" t="str">
        <f t="shared" si="5"/>
        <v>Hunsinger</v>
      </c>
      <c r="X10" s="17" t="str">
        <f t="shared" si="6"/>
        <v>Josef</v>
      </c>
      <c r="Y10" s="38" t="str">
        <f t="shared" si="7"/>
        <v>Idar-Oberstein</v>
      </c>
      <c r="Z10" s="5" t="str">
        <f t="shared" si="8"/>
        <v>LM</v>
      </c>
      <c r="AA10" s="23">
        <f t="shared" si="9"/>
        <v>257.395</v>
      </c>
      <c r="AB10" s="23">
        <f t="shared" si="10"/>
        <v>458.735</v>
      </c>
      <c r="AC10" s="42">
        <v>20</v>
      </c>
      <c r="AD10" s="23">
        <f t="shared" si="11"/>
        <v>754.95</v>
      </c>
      <c r="AE10" s="42">
        <v>14</v>
      </c>
      <c r="AF10" s="24">
        <f t="shared" si="12"/>
        <v>963.1700000000001</v>
      </c>
      <c r="AG10" s="42">
        <v>9</v>
      </c>
      <c r="AH10" s="23">
        <f t="shared" si="13"/>
        <v>208.22</v>
      </c>
      <c r="AI10" s="42">
        <v>10</v>
      </c>
    </row>
    <row r="11" spans="2:35" s="3" customFormat="1" ht="12.75">
      <c r="B11" s="18" t="s">
        <v>64</v>
      </c>
      <c r="C11" s="18" t="s">
        <v>32</v>
      </c>
      <c r="D11" s="17" t="s">
        <v>53</v>
      </c>
      <c r="E11" s="5" t="s">
        <v>26</v>
      </c>
      <c r="F11" s="25">
        <v>95</v>
      </c>
      <c r="G11" s="46">
        <v>54.18</v>
      </c>
      <c r="H11" s="46">
        <v>51.44</v>
      </c>
      <c r="I11" s="7">
        <f t="shared" si="0"/>
        <v>105.62</v>
      </c>
      <c r="J11" s="25">
        <v>96</v>
      </c>
      <c r="K11" s="25">
        <v>95</v>
      </c>
      <c r="L11" s="7">
        <v>62.15</v>
      </c>
      <c r="M11" s="6">
        <f t="shared" si="1"/>
        <v>93.225</v>
      </c>
      <c r="N11" s="32">
        <v>68.69</v>
      </c>
      <c r="O11" s="32">
        <v>64.58</v>
      </c>
      <c r="P11" s="7">
        <f t="shared" si="2"/>
        <v>133.26999999999998</v>
      </c>
      <c r="Q11" s="7">
        <v>96.32</v>
      </c>
      <c r="R11" s="6">
        <f t="shared" si="3"/>
        <v>144.48</v>
      </c>
      <c r="S11" s="25">
        <v>60</v>
      </c>
      <c r="T11" s="52">
        <v>92.73</v>
      </c>
      <c r="U11" s="6">
        <f t="shared" si="4"/>
        <v>139.095</v>
      </c>
      <c r="W11" s="17" t="str">
        <f t="shared" si="5"/>
        <v>Schäfer</v>
      </c>
      <c r="X11" s="17" t="str">
        <f t="shared" si="6"/>
        <v>Horst</v>
      </c>
      <c r="Y11" s="38" t="str">
        <f t="shared" si="7"/>
        <v>Idar-Oberstein</v>
      </c>
      <c r="Z11" s="5" t="str">
        <f t="shared" si="8"/>
        <v>LM</v>
      </c>
      <c r="AA11" s="23">
        <f t="shared" si="9"/>
        <v>284.225</v>
      </c>
      <c r="AB11" s="23">
        <f t="shared" si="10"/>
        <v>484.845</v>
      </c>
      <c r="AC11" s="42">
        <v>13</v>
      </c>
      <c r="AD11" s="23">
        <f t="shared" si="11"/>
        <v>762.595</v>
      </c>
      <c r="AE11" s="42">
        <v>13</v>
      </c>
      <c r="AF11" s="24">
        <f t="shared" si="12"/>
        <v>961.69</v>
      </c>
      <c r="AG11" s="42">
        <v>10</v>
      </c>
      <c r="AH11" s="23">
        <f t="shared" si="13"/>
        <v>199.095</v>
      </c>
      <c r="AI11" s="42">
        <v>13</v>
      </c>
    </row>
    <row r="12" spans="2:35" s="3" customFormat="1" ht="12.75">
      <c r="B12" s="19" t="s">
        <v>50</v>
      </c>
      <c r="C12" s="19" t="s">
        <v>51</v>
      </c>
      <c r="D12" s="19" t="s">
        <v>95</v>
      </c>
      <c r="E12" s="5" t="s">
        <v>26</v>
      </c>
      <c r="F12" s="25">
        <v>85</v>
      </c>
      <c r="G12" s="46">
        <v>58.85</v>
      </c>
      <c r="H12" s="46">
        <v>54.73</v>
      </c>
      <c r="I12" s="7">
        <f t="shared" si="0"/>
        <v>113.58</v>
      </c>
      <c r="J12" s="25">
        <v>98</v>
      </c>
      <c r="K12" s="25">
        <v>85</v>
      </c>
      <c r="L12" s="7">
        <v>70.64</v>
      </c>
      <c r="M12" s="6">
        <f t="shared" si="1"/>
        <v>105.96000000000001</v>
      </c>
      <c r="N12" s="32">
        <v>67.8</v>
      </c>
      <c r="O12" s="32">
        <v>65.94</v>
      </c>
      <c r="P12" s="7">
        <f t="shared" si="2"/>
        <v>133.74</v>
      </c>
      <c r="Q12" s="7">
        <v>103.19</v>
      </c>
      <c r="R12" s="6">
        <f t="shared" si="3"/>
        <v>154.785</v>
      </c>
      <c r="S12" s="25">
        <v>70</v>
      </c>
      <c r="T12" s="52">
        <v>75.14</v>
      </c>
      <c r="U12" s="6">
        <f t="shared" si="4"/>
        <v>112.71000000000001</v>
      </c>
      <c r="W12" s="17" t="str">
        <f t="shared" si="5"/>
        <v>Madauß</v>
      </c>
      <c r="X12" s="17" t="str">
        <f t="shared" si="6"/>
        <v>Felix</v>
      </c>
      <c r="Y12" s="38" t="str">
        <f t="shared" si="7"/>
        <v>Berlin-Brand.</v>
      </c>
      <c r="Z12" s="5" t="str">
        <f t="shared" si="8"/>
        <v>LM</v>
      </c>
      <c r="AA12" s="23">
        <f t="shared" si="9"/>
        <v>288.96000000000004</v>
      </c>
      <c r="AB12" s="23">
        <f t="shared" si="10"/>
        <v>487.53999999999996</v>
      </c>
      <c r="AC12" s="42">
        <v>12</v>
      </c>
      <c r="AD12" s="23">
        <f t="shared" si="11"/>
        <v>776.0649999999999</v>
      </c>
      <c r="AE12" s="42">
        <v>10</v>
      </c>
      <c r="AF12" s="24">
        <f t="shared" si="12"/>
        <v>958.775</v>
      </c>
      <c r="AG12" s="42">
        <v>11</v>
      </c>
      <c r="AH12" s="23">
        <f t="shared" si="13"/>
        <v>182.71</v>
      </c>
      <c r="AI12" s="42">
        <v>14</v>
      </c>
    </row>
    <row r="13" spans="2:35" s="3" customFormat="1" ht="12.75">
      <c r="B13" s="19" t="s">
        <v>69</v>
      </c>
      <c r="C13" s="19" t="s">
        <v>70</v>
      </c>
      <c r="D13" s="19" t="s">
        <v>96</v>
      </c>
      <c r="E13" s="5" t="s">
        <v>26</v>
      </c>
      <c r="F13" s="25">
        <v>100</v>
      </c>
      <c r="G13" s="46">
        <v>54.9</v>
      </c>
      <c r="H13" s="46">
        <v>51.32</v>
      </c>
      <c r="I13" s="7">
        <f t="shared" si="0"/>
        <v>106.22</v>
      </c>
      <c r="J13" s="25">
        <v>92</v>
      </c>
      <c r="K13" s="25">
        <v>100</v>
      </c>
      <c r="L13" s="7">
        <v>61.75</v>
      </c>
      <c r="M13" s="6">
        <f t="shared" si="1"/>
        <v>92.625</v>
      </c>
      <c r="N13" s="32">
        <v>62.34</v>
      </c>
      <c r="O13" s="32">
        <v>59.76</v>
      </c>
      <c r="P13" s="7">
        <f t="shared" si="2"/>
        <v>122.1</v>
      </c>
      <c r="Q13" s="7">
        <v>93.61</v>
      </c>
      <c r="R13" s="6">
        <f t="shared" si="3"/>
        <v>140.415</v>
      </c>
      <c r="S13" s="25">
        <v>95</v>
      </c>
      <c r="T13" s="52">
        <v>70.19</v>
      </c>
      <c r="U13" s="6">
        <f t="shared" si="4"/>
        <v>105.285</v>
      </c>
      <c r="W13" s="17" t="str">
        <f t="shared" si="5"/>
        <v>Weigel</v>
      </c>
      <c r="X13" s="17" t="str">
        <f t="shared" si="6"/>
        <v>Thomas</v>
      </c>
      <c r="Y13" s="38" t="str">
        <f t="shared" si="7"/>
        <v>SC Borussia</v>
      </c>
      <c r="Z13" s="5" t="str">
        <f t="shared" si="8"/>
        <v>LM</v>
      </c>
      <c r="AA13" s="23">
        <f t="shared" si="9"/>
        <v>284.625</v>
      </c>
      <c r="AB13" s="23">
        <f t="shared" si="10"/>
        <v>490.845</v>
      </c>
      <c r="AC13" s="42">
        <v>9</v>
      </c>
      <c r="AD13" s="23">
        <f t="shared" si="11"/>
        <v>753.36</v>
      </c>
      <c r="AE13" s="42">
        <v>15</v>
      </c>
      <c r="AF13" s="24">
        <f t="shared" si="12"/>
        <v>953.645</v>
      </c>
      <c r="AG13" s="42">
        <v>12</v>
      </c>
      <c r="AH13" s="23">
        <f t="shared" si="13"/>
        <v>200.285</v>
      </c>
      <c r="AI13" s="42">
        <v>12</v>
      </c>
    </row>
    <row r="14" spans="2:35" s="3" customFormat="1" ht="12.75">
      <c r="B14" s="19" t="s">
        <v>40</v>
      </c>
      <c r="C14" s="19" t="s">
        <v>30</v>
      </c>
      <c r="D14" s="19" t="s">
        <v>29</v>
      </c>
      <c r="E14" s="5" t="s">
        <v>26</v>
      </c>
      <c r="F14" s="25">
        <v>80</v>
      </c>
      <c r="G14" s="46">
        <v>58.75</v>
      </c>
      <c r="H14" s="46">
        <v>54.41</v>
      </c>
      <c r="I14" s="7">
        <f t="shared" si="0"/>
        <v>113.16</v>
      </c>
      <c r="J14" s="25">
        <v>86</v>
      </c>
      <c r="K14" s="25">
        <v>70</v>
      </c>
      <c r="L14" s="7">
        <v>72.82</v>
      </c>
      <c r="M14" s="6">
        <f t="shared" si="1"/>
        <v>109.22999999999999</v>
      </c>
      <c r="N14" s="32">
        <v>77.53</v>
      </c>
      <c r="O14" s="32">
        <v>71.18</v>
      </c>
      <c r="P14" s="7">
        <f t="shared" si="2"/>
        <v>148.71</v>
      </c>
      <c r="Q14" s="7">
        <v>107.22</v>
      </c>
      <c r="R14" s="6">
        <f t="shared" si="3"/>
        <v>160.82999999999998</v>
      </c>
      <c r="S14" s="25">
        <v>40</v>
      </c>
      <c r="T14" s="52">
        <v>76.38</v>
      </c>
      <c r="U14" s="6">
        <f t="shared" si="4"/>
        <v>114.57</v>
      </c>
      <c r="W14" s="17" t="str">
        <f t="shared" si="5"/>
        <v>Schmitt</v>
      </c>
      <c r="X14" s="17" t="str">
        <f t="shared" si="6"/>
        <v>Peter</v>
      </c>
      <c r="Y14" s="38" t="str">
        <f t="shared" si="7"/>
        <v>Bingen</v>
      </c>
      <c r="Z14" s="5" t="str">
        <f t="shared" si="8"/>
        <v>LM</v>
      </c>
      <c r="AA14" s="23">
        <f t="shared" si="9"/>
        <v>265.23</v>
      </c>
      <c r="AB14" s="23">
        <f t="shared" si="10"/>
        <v>458.39</v>
      </c>
      <c r="AC14" s="42">
        <v>21</v>
      </c>
      <c r="AD14" s="23">
        <f t="shared" si="11"/>
        <v>767.9300000000001</v>
      </c>
      <c r="AE14" s="42">
        <v>12</v>
      </c>
      <c r="AF14" s="24">
        <f t="shared" si="12"/>
        <v>922.5</v>
      </c>
      <c r="AG14" s="42">
        <v>13</v>
      </c>
      <c r="AH14" s="23">
        <f t="shared" si="13"/>
        <v>154.57</v>
      </c>
      <c r="AI14" s="42">
        <v>15</v>
      </c>
    </row>
    <row r="15" spans="2:35" s="3" customFormat="1" ht="12.75">
      <c r="B15" s="17" t="s">
        <v>58</v>
      </c>
      <c r="C15" s="17" t="s">
        <v>33</v>
      </c>
      <c r="D15" s="17" t="s">
        <v>59</v>
      </c>
      <c r="E15" s="5" t="s">
        <v>26</v>
      </c>
      <c r="F15" s="25">
        <v>90</v>
      </c>
      <c r="G15" s="46">
        <v>60.39</v>
      </c>
      <c r="H15" s="46">
        <v>56.03</v>
      </c>
      <c r="I15" s="7">
        <f t="shared" si="0"/>
        <v>116.42</v>
      </c>
      <c r="J15" s="25">
        <v>94</v>
      </c>
      <c r="K15" s="25">
        <v>85</v>
      </c>
      <c r="L15" s="7">
        <v>69.64</v>
      </c>
      <c r="M15" s="6">
        <f t="shared" si="1"/>
        <v>104.46000000000001</v>
      </c>
      <c r="N15" s="32">
        <v>74.74</v>
      </c>
      <c r="O15" s="32">
        <v>72.04</v>
      </c>
      <c r="P15" s="7">
        <f t="shared" si="2"/>
        <v>146.78</v>
      </c>
      <c r="Q15" s="7">
        <v>0</v>
      </c>
      <c r="R15" s="6">
        <f t="shared" si="3"/>
        <v>0</v>
      </c>
      <c r="S15" s="25">
        <v>90</v>
      </c>
      <c r="T15" s="52">
        <v>100.25</v>
      </c>
      <c r="U15" s="6">
        <f t="shared" si="4"/>
        <v>150.375</v>
      </c>
      <c r="W15" s="17" t="str">
        <f t="shared" si="5"/>
        <v>Harter</v>
      </c>
      <c r="X15" s="17" t="str">
        <f t="shared" si="6"/>
        <v>Michael</v>
      </c>
      <c r="Y15" s="38" t="str">
        <f t="shared" si="7"/>
        <v>Leverkusen</v>
      </c>
      <c r="Z15" s="5" t="str">
        <f t="shared" si="8"/>
        <v>LM</v>
      </c>
      <c r="AA15" s="23">
        <f t="shared" si="9"/>
        <v>283.46000000000004</v>
      </c>
      <c r="AB15" s="23">
        <f t="shared" si="10"/>
        <v>489.88</v>
      </c>
      <c r="AC15" s="42">
        <v>11</v>
      </c>
      <c r="AD15" s="23">
        <f t="shared" si="11"/>
        <v>636.66</v>
      </c>
      <c r="AE15" s="42">
        <v>22</v>
      </c>
      <c r="AF15" s="24">
        <f t="shared" si="12"/>
        <v>877.035</v>
      </c>
      <c r="AG15" s="42">
        <v>14</v>
      </c>
      <c r="AH15" s="23">
        <f t="shared" si="13"/>
        <v>240.375</v>
      </c>
      <c r="AI15" s="42">
        <v>5</v>
      </c>
    </row>
    <row r="16" spans="2:35" s="3" customFormat="1" ht="12.75">
      <c r="B16" s="17" t="s">
        <v>54</v>
      </c>
      <c r="C16" s="17" t="s">
        <v>55</v>
      </c>
      <c r="D16" s="17" t="s">
        <v>44</v>
      </c>
      <c r="E16" s="5" t="s">
        <v>26</v>
      </c>
      <c r="F16" s="25">
        <v>80</v>
      </c>
      <c r="G16" s="46">
        <v>47.7</v>
      </c>
      <c r="H16" s="46">
        <v>47.67</v>
      </c>
      <c r="I16" s="7">
        <f t="shared" si="0"/>
        <v>95.37</v>
      </c>
      <c r="J16" s="25">
        <v>94</v>
      </c>
      <c r="K16" s="25">
        <v>95</v>
      </c>
      <c r="L16" s="7">
        <v>65.25</v>
      </c>
      <c r="M16" s="6">
        <f t="shared" si="1"/>
        <v>97.875</v>
      </c>
      <c r="N16" s="32">
        <v>64.6</v>
      </c>
      <c r="O16" s="32">
        <v>59.39</v>
      </c>
      <c r="P16" s="7">
        <f t="shared" si="2"/>
        <v>123.99</v>
      </c>
      <c r="Q16" s="7">
        <v>94.25</v>
      </c>
      <c r="R16" s="6">
        <f t="shared" si="3"/>
        <v>141.375</v>
      </c>
      <c r="S16" s="25">
        <v>40</v>
      </c>
      <c r="T16" s="52">
        <v>72.94</v>
      </c>
      <c r="U16" s="6">
        <f t="shared" si="4"/>
        <v>109.41</v>
      </c>
      <c r="W16" s="17" t="str">
        <f t="shared" si="5"/>
        <v>Gödicke</v>
      </c>
      <c r="X16" s="17" t="str">
        <f t="shared" si="6"/>
        <v>Thorsten</v>
      </c>
      <c r="Y16" s="38" t="str">
        <f t="shared" si="7"/>
        <v>Luckenau</v>
      </c>
      <c r="Z16" s="5" t="str">
        <f t="shared" si="8"/>
        <v>LM</v>
      </c>
      <c r="AA16" s="23">
        <f t="shared" si="9"/>
        <v>286.875</v>
      </c>
      <c r="AB16" s="23">
        <f t="shared" si="10"/>
        <v>462.245</v>
      </c>
      <c r="AC16" s="42">
        <v>17</v>
      </c>
      <c r="AD16" s="23">
        <f t="shared" si="11"/>
        <v>727.61</v>
      </c>
      <c r="AE16" s="42">
        <v>20</v>
      </c>
      <c r="AF16" s="24">
        <f t="shared" si="12"/>
        <v>877.02</v>
      </c>
      <c r="AG16" s="42">
        <v>15</v>
      </c>
      <c r="AH16" s="23">
        <f t="shared" si="13"/>
        <v>149.41</v>
      </c>
      <c r="AI16" s="42">
        <v>16</v>
      </c>
    </row>
    <row r="17" spans="2:35" s="3" customFormat="1" ht="12.75">
      <c r="B17" s="17" t="s">
        <v>45</v>
      </c>
      <c r="C17" s="17" t="s">
        <v>46</v>
      </c>
      <c r="D17" s="17" t="s">
        <v>47</v>
      </c>
      <c r="E17" s="5" t="s">
        <v>26</v>
      </c>
      <c r="F17" s="25">
        <v>100</v>
      </c>
      <c r="G17" s="46">
        <v>59.25</v>
      </c>
      <c r="H17" s="46">
        <v>57.78</v>
      </c>
      <c r="I17" s="7">
        <f t="shared" si="0"/>
        <v>117.03</v>
      </c>
      <c r="J17" s="25">
        <v>100</v>
      </c>
      <c r="K17" s="25">
        <v>90</v>
      </c>
      <c r="L17" s="7">
        <v>67.24</v>
      </c>
      <c r="M17" s="6">
        <f t="shared" si="1"/>
        <v>100.85999999999999</v>
      </c>
      <c r="N17" s="32">
        <v>85.93</v>
      </c>
      <c r="O17" s="32">
        <v>77.85</v>
      </c>
      <c r="P17" s="7">
        <f t="shared" si="2"/>
        <v>163.78</v>
      </c>
      <c r="Q17" s="7">
        <v>105.83</v>
      </c>
      <c r="R17" s="6">
        <f t="shared" si="3"/>
        <v>158.745</v>
      </c>
      <c r="S17" s="25"/>
      <c r="T17" s="52"/>
      <c r="U17" s="6"/>
      <c r="W17" s="17" t="str">
        <f t="shared" si="5"/>
        <v>Visser</v>
      </c>
      <c r="X17" s="17" t="str">
        <f t="shared" si="6"/>
        <v>Wiebold</v>
      </c>
      <c r="Y17" s="38" t="str">
        <f t="shared" si="7"/>
        <v>Emden</v>
      </c>
      <c r="Z17" s="5" t="str">
        <f t="shared" si="8"/>
        <v>LM</v>
      </c>
      <c r="AA17" s="23">
        <f t="shared" si="9"/>
        <v>290.86</v>
      </c>
      <c r="AB17" s="23">
        <f t="shared" si="10"/>
        <v>507.89</v>
      </c>
      <c r="AC17" s="42">
        <v>4</v>
      </c>
      <c r="AD17" s="23">
        <f t="shared" si="11"/>
        <v>830.415</v>
      </c>
      <c r="AE17" s="42">
        <v>3</v>
      </c>
      <c r="AF17" s="24"/>
      <c r="AG17" s="42"/>
      <c r="AH17" s="23"/>
      <c r="AI17" s="42"/>
    </row>
    <row r="18" spans="2:35" s="3" customFormat="1" ht="12.75">
      <c r="B18" s="17" t="s">
        <v>27</v>
      </c>
      <c r="C18" s="17" t="s">
        <v>28</v>
      </c>
      <c r="D18" s="17" t="s">
        <v>29</v>
      </c>
      <c r="E18" s="5" t="s">
        <v>26</v>
      </c>
      <c r="F18" s="25">
        <v>80</v>
      </c>
      <c r="G18" s="46">
        <v>62.61</v>
      </c>
      <c r="H18" s="46">
        <v>60.54</v>
      </c>
      <c r="I18" s="7">
        <f t="shared" si="0"/>
        <v>123.15</v>
      </c>
      <c r="J18" s="25">
        <v>98</v>
      </c>
      <c r="K18" s="25">
        <v>85</v>
      </c>
      <c r="L18" s="7">
        <v>60.55</v>
      </c>
      <c r="M18" s="6">
        <f t="shared" si="1"/>
        <v>90.82499999999999</v>
      </c>
      <c r="N18" s="32">
        <v>68.68</v>
      </c>
      <c r="O18" s="32">
        <v>68.28</v>
      </c>
      <c r="P18" s="7">
        <f t="shared" si="2"/>
        <v>136.96</v>
      </c>
      <c r="Q18" s="7">
        <v>0</v>
      </c>
      <c r="R18" s="6">
        <f t="shared" si="3"/>
        <v>0</v>
      </c>
      <c r="S18" s="25">
        <v>60</v>
      </c>
      <c r="T18" s="52">
        <v>98.72</v>
      </c>
      <c r="U18" s="6">
        <f>SUM(T18*1.5)</f>
        <v>148.07999999999998</v>
      </c>
      <c r="W18" s="17" t="str">
        <f t="shared" si="5"/>
        <v>Dimmerling</v>
      </c>
      <c r="X18" s="17" t="str">
        <f t="shared" si="6"/>
        <v>Gerhard</v>
      </c>
      <c r="Y18" s="38" t="str">
        <f t="shared" si="7"/>
        <v>Bingen</v>
      </c>
      <c r="Z18" s="5" t="str">
        <f t="shared" si="8"/>
        <v>LM</v>
      </c>
      <c r="AA18" s="23">
        <f t="shared" si="9"/>
        <v>273.825</v>
      </c>
      <c r="AB18" s="23">
        <f t="shared" si="10"/>
        <v>476.97499999999997</v>
      </c>
      <c r="AC18" s="42">
        <v>15</v>
      </c>
      <c r="AD18" s="23">
        <f t="shared" si="11"/>
        <v>613.935</v>
      </c>
      <c r="AE18" s="42">
        <v>23</v>
      </c>
      <c r="AF18" s="24">
        <f>SUM(AD18+S18+U18)</f>
        <v>822.0149999999999</v>
      </c>
      <c r="AG18" s="42">
        <v>16</v>
      </c>
      <c r="AH18" s="23">
        <f>SUM(S18+U18)</f>
        <v>208.07999999999998</v>
      </c>
      <c r="AI18" s="42">
        <v>11</v>
      </c>
    </row>
    <row r="19" spans="2:35" s="3" customFormat="1" ht="12.75">
      <c r="B19" s="17" t="s">
        <v>48</v>
      </c>
      <c r="C19" s="17" t="s">
        <v>34</v>
      </c>
      <c r="D19" s="17" t="s">
        <v>49</v>
      </c>
      <c r="E19" s="5" t="s">
        <v>26</v>
      </c>
      <c r="F19" s="25">
        <v>90</v>
      </c>
      <c r="G19" s="46">
        <v>59.71</v>
      </c>
      <c r="H19" s="46">
        <v>57.43</v>
      </c>
      <c r="I19" s="7">
        <f t="shared" si="0"/>
        <v>117.14</v>
      </c>
      <c r="J19" s="25">
        <v>96</v>
      </c>
      <c r="K19" s="25">
        <v>95</v>
      </c>
      <c r="L19" s="7">
        <v>69.27</v>
      </c>
      <c r="M19" s="6">
        <f t="shared" si="1"/>
        <v>103.905</v>
      </c>
      <c r="N19" s="32">
        <v>71.04</v>
      </c>
      <c r="O19" s="32">
        <v>67.17</v>
      </c>
      <c r="P19" s="7">
        <f t="shared" si="2"/>
        <v>138.21</v>
      </c>
      <c r="Q19" s="7">
        <v>107.67</v>
      </c>
      <c r="R19" s="6">
        <f t="shared" si="3"/>
        <v>161.505</v>
      </c>
      <c r="S19" s="25"/>
      <c r="T19" s="52"/>
      <c r="U19" s="6"/>
      <c r="W19" s="17" t="str">
        <f t="shared" si="5"/>
        <v>Klett</v>
      </c>
      <c r="X19" s="17" t="str">
        <f t="shared" si="6"/>
        <v>Jürgen</v>
      </c>
      <c r="Y19" s="38" t="str">
        <f t="shared" si="7"/>
        <v>Dillingen</v>
      </c>
      <c r="Z19" s="5" t="str">
        <f t="shared" si="8"/>
        <v>LM</v>
      </c>
      <c r="AA19" s="23">
        <f t="shared" si="9"/>
        <v>294.905</v>
      </c>
      <c r="AB19" s="23">
        <f t="shared" si="10"/>
        <v>502.04499999999996</v>
      </c>
      <c r="AC19" s="42">
        <v>6</v>
      </c>
      <c r="AD19" s="23">
        <f t="shared" si="11"/>
        <v>801.76</v>
      </c>
      <c r="AE19" s="42">
        <v>9</v>
      </c>
      <c r="AF19" s="24"/>
      <c r="AG19" s="42"/>
      <c r="AH19" s="23"/>
      <c r="AI19" s="42"/>
    </row>
    <row r="20" spans="2:35" s="3" customFormat="1" ht="12.75">
      <c r="B20" s="17" t="s">
        <v>78</v>
      </c>
      <c r="C20" s="17" t="s">
        <v>79</v>
      </c>
      <c r="D20" s="17" t="s">
        <v>73</v>
      </c>
      <c r="E20" s="5" t="s">
        <v>26</v>
      </c>
      <c r="F20" s="25">
        <v>80</v>
      </c>
      <c r="G20" s="46">
        <v>49.81</v>
      </c>
      <c r="H20" s="46">
        <v>48.7</v>
      </c>
      <c r="I20" s="7">
        <f t="shared" si="0"/>
        <v>98.51</v>
      </c>
      <c r="J20" s="25">
        <v>86</v>
      </c>
      <c r="K20" s="25">
        <v>90</v>
      </c>
      <c r="L20" s="7">
        <v>60.73</v>
      </c>
      <c r="M20" s="6">
        <f t="shared" si="1"/>
        <v>91.095</v>
      </c>
      <c r="N20" s="32">
        <v>67.49</v>
      </c>
      <c r="O20" s="32">
        <v>67.2</v>
      </c>
      <c r="P20" s="7">
        <f t="shared" si="2"/>
        <v>134.69</v>
      </c>
      <c r="Q20" s="7">
        <v>101.37</v>
      </c>
      <c r="R20" s="6">
        <f t="shared" si="3"/>
        <v>152.055</v>
      </c>
      <c r="S20" s="25">
        <v>60</v>
      </c>
      <c r="T20" s="52">
        <v>0</v>
      </c>
      <c r="U20" s="6">
        <f>SUM(T20*1.5)</f>
        <v>0</v>
      </c>
      <c r="W20" s="17" t="str">
        <f t="shared" si="5"/>
        <v>Kamrath</v>
      </c>
      <c r="X20" s="17" t="str">
        <f t="shared" si="6"/>
        <v>Norman</v>
      </c>
      <c r="Y20" s="38" t="str">
        <f t="shared" si="7"/>
        <v>Peitz</v>
      </c>
      <c r="Z20" s="5" t="str">
        <f t="shared" si="8"/>
        <v>LM</v>
      </c>
      <c r="AA20" s="23">
        <f t="shared" si="9"/>
        <v>267.095</v>
      </c>
      <c r="AB20" s="23">
        <f t="shared" si="10"/>
        <v>445.605</v>
      </c>
      <c r="AC20" s="42">
        <v>23</v>
      </c>
      <c r="AD20" s="23">
        <f t="shared" si="11"/>
        <v>732.3500000000001</v>
      </c>
      <c r="AE20" s="42">
        <v>17</v>
      </c>
      <c r="AF20" s="24">
        <f>SUM(AD20+S20+U20)</f>
        <v>792.3500000000001</v>
      </c>
      <c r="AG20" s="42">
        <v>17</v>
      </c>
      <c r="AH20" s="23">
        <f>SUM(S20+U20)</f>
        <v>60</v>
      </c>
      <c r="AI20" s="42">
        <v>17</v>
      </c>
    </row>
    <row r="21" spans="2:35" s="3" customFormat="1" ht="12.75">
      <c r="B21" s="17" t="s">
        <v>76</v>
      </c>
      <c r="C21" s="17" t="s">
        <v>77</v>
      </c>
      <c r="D21" s="17" t="s">
        <v>73</v>
      </c>
      <c r="E21" s="5" t="s">
        <v>26</v>
      </c>
      <c r="F21" s="25">
        <v>80</v>
      </c>
      <c r="G21" s="46">
        <v>52.72</v>
      </c>
      <c r="H21" s="46">
        <v>49.28</v>
      </c>
      <c r="I21" s="7">
        <f t="shared" si="0"/>
        <v>102</v>
      </c>
      <c r="J21" s="25">
        <v>98</v>
      </c>
      <c r="K21" s="25">
        <v>80</v>
      </c>
      <c r="L21" s="7">
        <v>64.96</v>
      </c>
      <c r="M21" s="6">
        <f t="shared" si="1"/>
        <v>97.44</v>
      </c>
      <c r="N21" s="32">
        <v>64.63</v>
      </c>
      <c r="O21" s="32">
        <v>60</v>
      </c>
      <c r="P21" s="7">
        <f t="shared" si="2"/>
        <v>124.63</v>
      </c>
      <c r="Q21" s="7">
        <v>97.12</v>
      </c>
      <c r="R21" s="6">
        <f t="shared" si="3"/>
        <v>145.68</v>
      </c>
      <c r="S21" s="25">
        <v>45</v>
      </c>
      <c r="T21" s="52">
        <v>0</v>
      </c>
      <c r="U21" s="6">
        <f>SUM(T21*1.5)</f>
        <v>0</v>
      </c>
      <c r="W21" s="17" t="str">
        <f t="shared" si="5"/>
        <v>Joachim</v>
      </c>
      <c r="X21" s="17" t="str">
        <f t="shared" si="6"/>
        <v>Eric</v>
      </c>
      <c r="Y21" s="38" t="str">
        <f t="shared" si="7"/>
        <v>Peitz</v>
      </c>
      <c r="Z21" s="5" t="str">
        <f t="shared" si="8"/>
        <v>LM</v>
      </c>
      <c r="AA21" s="23">
        <f t="shared" si="9"/>
        <v>275.44</v>
      </c>
      <c r="AB21" s="23">
        <f t="shared" si="10"/>
        <v>457.44</v>
      </c>
      <c r="AC21" s="42">
        <v>22</v>
      </c>
      <c r="AD21" s="23">
        <f t="shared" si="11"/>
        <v>727.75</v>
      </c>
      <c r="AE21" s="42">
        <v>19</v>
      </c>
      <c r="AF21" s="24">
        <f>SUM(AD21+S21+U21)</f>
        <v>772.75</v>
      </c>
      <c r="AG21" s="42">
        <v>18</v>
      </c>
      <c r="AH21" s="23">
        <f>SUM(S21+U21)</f>
        <v>45</v>
      </c>
      <c r="AI21" s="42">
        <v>18</v>
      </c>
    </row>
    <row r="22" spans="2:35" ht="12.75">
      <c r="B22" s="19" t="s">
        <v>62</v>
      </c>
      <c r="C22" s="19" t="s">
        <v>33</v>
      </c>
      <c r="D22" s="19" t="s">
        <v>63</v>
      </c>
      <c r="E22" s="5" t="s">
        <v>26</v>
      </c>
      <c r="F22" s="25">
        <v>95</v>
      </c>
      <c r="G22" s="46">
        <v>51.97</v>
      </c>
      <c r="H22" s="46">
        <v>50.07</v>
      </c>
      <c r="I22" s="7">
        <f t="shared" si="0"/>
        <v>102.03999999999999</v>
      </c>
      <c r="J22" s="25">
        <v>88</v>
      </c>
      <c r="K22" s="40">
        <v>85</v>
      </c>
      <c r="L22" s="7">
        <v>68.12</v>
      </c>
      <c r="M22" s="6">
        <f t="shared" si="1"/>
        <v>102.18</v>
      </c>
      <c r="N22" s="36">
        <v>65.62</v>
      </c>
      <c r="O22" s="32">
        <v>64.24</v>
      </c>
      <c r="P22" s="7">
        <f t="shared" si="2"/>
        <v>129.86</v>
      </c>
      <c r="Q22" s="10">
        <v>99.12</v>
      </c>
      <c r="R22" s="6">
        <f t="shared" si="3"/>
        <v>148.68</v>
      </c>
      <c r="S22" s="25"/>
      <c r="U22" s="6"/>
      <c r="W22" s="17" t="str">
        <f t="shared" si="5"/>
        <v>Hasenhütl</v>
      </c>
      <c r="X22" s="17" t="str">
        <f t="shared" si="6"/>
        <v>Michael</v>
      </c>
      <c r="Y22" s="38" t="str">
        <f t="shared" si="7"/>
        <v>Köln</v>
      </c>
      <c r="Z22" s="5" t="str">
        <f t="shared" si="8"/>
        <v>LM</v>
      </c>
      <c r="AA22" s="23">
        <f t="shared" si="9"/>
        <v>275.18</v>
      </c>
      <c r="AB22" s="23">
        <f t="shared" si="10"/>
        <v>472.21999999999997</v>
      </c>
      <c r="AC22" s="42">
        <v>16</v>
      </c>
      <c r="AD22" s="23">
        <f t="shared" si="11"/>
        <v>750.76</v>
      </c>
      <c r="AE22" s="42">
        <v>16</v>
      </c>
      <c r="AF22" s="24"/>
      <c r="AG22" s="42"/>
      <c r="AH22" s="23"/>
      <c r="AI22" s="42"/>
    </row>
    <row r="23" spans="2:35" s="3" customFormat="1" ht="12.75">
      <c r="B23" s="18" t="s">
        <v>27</v>
      </c>
      <c r="C23" s="18" t="s">
        <v>37</v>
      </c>
      <c r="D23" s="18" t="s">
        <v>29</v>
      </c>
      <c r="E23" s="5" t="s">
        <v>26</v>
      </c>
      <c r="F23" s="25">
        <v>100</v>
      </c>
      <c r="G23" s="46">
        <v>50.92</v>
      </c>
      <c r="H23" s="46">
        <v>48.3</v>
      </c>
      <c r="I23" s="7">
        <f t="shared" si="0"/>
        <v>99.22</v>
      </c>
      <c r="J23" s="25">
        <v>98</v>
      </c>
      <c r="K23" s="25">
        <v>95</v>
      </c>
      <c r="L23" s="7">
        <v>61.65</v>
      </c>
      <c r="M23" s="6">
        <f t="shared" si="1"/>
        <v>92.475</v>
      </c>
      <c r="N23" s="32">
        <v>61.87</v>
      </c>
      <c r="O23" s="32">
        <v>60.08</v>
      </c>
      <c r="P23" s="7">
        <f t="shared" si="2"/>
        <v>121.94999999999999</v>
      </c>
      <c r="Q23" s="7">
        <v>83.13</v>
      </c>
      <c r="R23" s="6">
        <f t="shared" si="3"/>
        <v>124.695</v>
      </c>
      <c r="S23" s="25"/>
      <c r="T23" s="52"/>
      <c r="U23" s="6"/>
      <c r="W23" s="17" t="str">
        <f t="shared" si="5"/>
        <v>Dimmerling</v>
      </c>
      <c r="X23" s="17" t="str">
        <f t="shared" si="6"/>
        <v>Andre</v>
      </c>
      <c r="Y23" s="38" t="str">
        <f t="shared" si="7"/>
        <v>Bingen</v>
      </c>
      <c r="Z23" s="5" t="str">
        <f t="shared" si="8"/>
        <v>LM</v>
      </c>
      <c r="AA23" s="23">
        <f t="shared" si="9"/>
        <v>285.475</v>
      </c>
      <c r="AB23" s="23">
        <f t="shared" si="10"/>
        <v>484.69500000000005</v>
      </c>
      <c r="AC23" s="42">
        <v>14</v>
      </c>
      <c r="AD23" s="23">
        <f t="shared" si="11"/>
        <v>731.3399999999999</v>
      </c>
      <c r="AE23" s="42">
        <v>18</v>
      </c>
      <c r="AF23" s="24"/>
      <c r="AG23" s="42"/>
      <c r="AH23" s="23"/>
      <c r="AI23" s="42"/>
    </row>
    <row r="24" spans="2:35" s="3" customFormat="1" ht="12.75">
      <c r="B24" s="17" t="s">
        <v>71</v>
      </c>
      <c r="C24" s="17" t="s">
        <v>72</v>
      </c>
      <c r="D24" s="17" t="s">
        <v>73</v>
      </c>
      <c r="E24" s="5" t="s">
        <v>26</v>
      </c>
      <c r="F24" s="25">
        <v>95</v>
      </c>
      <c r="G24" s="46">
        <v>48.77</v>
      </c>
      <c r="H24" s="46">
        <v>47.25</v>
      </c>
      <c r="I24" s="7">
        <f t="shared" si="0"/>
        <v>96.02000000000001</v>
      </c>
      <c r="J24" s="25">
        <v>92</v>
      </c>
      <c r="K24" s="25">
        <v>85</v>
      </c>
      <c r="L24" s="7">
        <v>61.46</v>
      </c>
      <c r="M24" s="6">
        <f t="shared" si="1"/>
        <v>92.19</v>
      </c>
      <c r="N24" s="32">
        <v>55.68</v>
      </c>
      <c r="O24" s="32">
        <v>50.85</v>
      </c>
      <c r="P24" s="7">
        <f t="shared" si="2"/>
        <v>106.53</v>
      </c>
      <c r="Q24" s="7">
        <v>98.84</v>
      </c>
      <c r="R24" s="6">
        <f t="shared" si="3"/>
        <v>148.26</v>
      </c>
      <c r="S24" s="25"/>
      <c r="T24" s="52"/>
      <c r="U24" s="6"/>
      <c r="W24" s="17" t="str">
        <f t="shared" si="5"/>
        <v>Tieseler</v>
      </c>
      <c r="X24" s="17" t="str">
        <f t="shared" si="6"/>
        <v>Daniel</v>
      </c>
      <c r="Y24" s="38" t="str">
        <f t="shared" si="7"/>
        <v>Peitz</v>
      </c>
      <c r="Z24" s="5" t="str">
        <f t="shared" si="8"/>
        <v>LM</v>
      </c>
      <c r="AA24" s="23">
        <f t="shared" si="9"/>
        <v>269.19</v>
      </c>
      <c r="AB24" s="23">
        <f t="shared" si="10"/>
        <v>460.21</v>
      </c>
      <c r="AC24" s="42">
        <v>19</v>
      </c>
      <c r="AD24" s="23">
        <f t="shared" si="11"/>
        <v>715</v>
      </c>
      <c r="AE24" s="42">
        <v>21</v>
      </c>
      <c r="AF24" s="24"/>
      <c r="AG24" s="42"/>
      <c r="AH24" s="23"/>
      <c r="AI24" s="42"/>
    </row>
    <row r="25" spans="2:35" s="3" customFormat="1" ht="12.75">
      <c r="B25" s="17"/>
      <c r="C25" s="17"/>
      <c r="D25" s="17"/>
      <c r="E25" s="5"/>
      <c r="F25" s="25"/>
      <c r="G25" s="46"/>
      <c r="H25" s="46"/>
      <c r="I25" s="7"/>
      <c r="J25" s="25"/>
      <c r="K25" s="25"/>
      <c r="L25" s="7"/>
      <c r="M25" s="6"/>
      <c r="N25" s="32"/>
      <c r="O25" s="32"/>
      <c r="P25" s="7"/>
      <c r="Q25" s="7"/>
      <c r="R25" s="6"/>
      <c r="S25" s="25"/>
      <c r="T25" s="52"/>
      <c r="U25" s="6"/>
      <c r="W25" s="17"/>
      <c r="X25" s="17"/>
      <c r="Y25" s="38"/>
      <c r="Z25" s="5"/>
      <c r="AA25" s="23"/>
      <c r="AB25" s="23"/>
      <c r="AC25" s="42"/>
      <c r="AD25" s="23"/>
      <c r="AE25" s="42"/>
      <c r="AF25" s="24"/>
      <c r="AG25" s="42"/>
      <c r="AH25" s="23"/>
      <c r="AI25" s="42"/>
    </row>
    <row r="26" spans="2:35" s="3" customFormat="1" ht="12.75">
      <c r="B26" s="17" t="s">
        <v>38</v>
      </c>
      <c r="C26" s="17" t="s">
        <v>36</v>
      </c>
      <c r="D26" s="17" t="s">
        <v>53</v>
      </c>
      <c r="E26" s="5" t="s">
        <v>97</v>
      </c>
      <c r="F26" s="25">
        <v>60</v>
      </c>
      <c r="G26" s="46">
        <v>38.69</v>
      </c>
      <c r="H26" s="46">
        <v>34.8</v>
      </c>
      <c r="I26" s="7">
        <f>SUM(G26:H26)</f>
        <v>73.49</v>
      </c>
      <c r="J26" s="25">
        <v>74</v>
      </c>
      <c r="K26" s="25">
        <v>85</v>
      </c>
      <c r="L26" s="7">
        <v>65.77</v>
      </c>
      <c r="M26" s="6">
        <f>SUM(L26*1.5)</f>
        <v>98.655</v>
      </c>
      <c r="N26" s="32"/>
      <c r="O26" s="32"/>
      <c r="P26" s="7"/>
      <c r="Q26" s="7"/>
      <c r="R26" s="6"/>
      <c r="S26" s="25"/>
      <c r="T26" s="52"/>
      <c r="U26" s="6"/>
      <c r="W26" s="17" t="str">
        <f>B26</f>
        <v>Bach</v>
      </c>
      <c r="X26" s="17" t="str">
        <f>C26</f>
        <v>Christian</v>
      </c>
      <c r="Y26" s="38" t="str">
        <f>D26</f>
        <v>Idar-Oberstein</v>
      </c>
      <c r="Z26" s="5" t="str">
        <f>E26</f>
        <v>BJM</v>
      </c>
      <c r="AA26" s="23">
        <f>SUM(J26+K26+M26)</f>
        <v>257.655</v>
      </c>
      <c r="AB26" s="23">
        <f>SUM(F26+I26+J26+K26+M26)</f>
        <v>391.145</v>
      </c>
      <c r="AC26" s="42"/>
      <c r="AD26" s="23">
        <f>SUM(AB26+P26+R26)</f>
        <v>391.145</v>
      </c>
      <c r="AE26" s="42"/>
      <c r="AF26" s="24">
        <f>SUM(AD26+S26+U26)</f>
        <v>391.145</v>
      </c>
      <c r="AG26" s="42"/>
      <c r="AH26" s="23"/>
      <c r="AI26" s="42"/>
    </row>
    <row r="27" spans="2:35" s="3" customFormat="1" ht="12.75">
      <c r="B27" s="17"/>
      <c r="C27" s="17"/>
      <c r="D27" s="17"/>
      <c r="E27" s="5"/>
      <c r="F27" s="25"/>
      <c r="G27" s="46"/>
      <c r="H27" s="46"/>
      <c r="I27" s="7"/>
      <c r="J27" s="25"/>
      <c r="K27" s="25"/>
      <c r="L27" s="7"/>
      <c r="M27" s="6"/>
      <c r="N27" s="32"/>
      <c r="O27" s="32"/>
      <c r="P27" s="7"/>
      <c r="Q27" s="7"/>
      <c r="R27" s="6"/>
      <c r="S27" s="25"/>
      <c r="T27" s="52"/>
      <c r="U27" s="6"/>
      <c r="W27" s="17"/>
      <c r="X27" s="17"/>
      <c r="Y27" s="38"/>
      <c r="Z27" s="5"/>
      <c r="AA27" s="23"/>
      <c r="AB27" s="23"/>
      <c r="AC27" s="42"/>
      <c r="AD27" s="23"/>
      <c r="AE27" s="42"/>
      <c r="AF27" s="24"/>
      <c r="AG27" s="42"/>
      <c r="AH27" s="23"/>
      <c r="AI27" s="42"/>
    </row>
    <row r="28" spans="2:35" s="3" customFormat="1" ht="12.75">
      <c r="B28" s="17" t="s">
        <v>80</v>
      </c>
      <c r="C28" s="17" t="s">
        <v>81</v>
      </c>
      <c r="D28" s="17" t="s">
        <v>44</v>
      </c>
      <c r="E28" s="5" t="s">
        <v>41</v>
      </c>
      <c r="F28" s="25">
        <v>95</v>
      </c>
      <c r="G28" s="46">
        <v>51.88</v>
      </c>
      <c r="H28" s="46">
        <v>51.74</v>
      </c>
      <c r="I28" s="7">
        <f aca="true" t="shared" si="14" ref="I28:I34">SUM(G28:H28)</f>
        <v>103.62</v>
      </c>
      <c r="J28" s="25">
        <v>98</v>
      </c>
      <c r="K28" s="25">
        <v>100</v>
      </c>
      <c r="L28" s="7">
        <v>63.01</v>
      </c>
      <c r="M28" s="6">
        <f aca="true" t="shared" si="15" ref="M28:M34">SUM(L28*1.5)</f>
        <v>94.515</v>
      </c>
      <c r="N28" s="32"/>
      <c r="O28" s="32"/>
      <c r="P28" s="7"/>
      <c r="Q28" s="7"/>
      <c r="R28" s="6"/>
      <c r="S28" s="25">
        <v>85</v>
      </c>
      <c r="T28" s="52">
        <v>89.76</v>
      </c>
      <c r="U28" s="6">
        <f aca="true" t="shared" si="16" ref="U28:U34">SUM(T28*1.5)</f>
        <v>134.64000000000001</v>
      </c>
      <c r="W28" s="17" t="str">
        <f aca="true" t="shared" si="17" ref="W28:Z34">B28</f>
        <v>Maisel</v>
      </c>
      <c r="X28" s="17" t="str">
        <f t="shared" si="17"/>
        <v>Jana</v>
      </c>
      <c r="Y28" s="38" t="str">
        <f t="shared" si="17"/>
        <v>Luckenau</v>
      </c>
      <c r="Z28" s="5" t="str">
        <f t="shared" si="17"/>
        <v>LD</v>
      </c>
      <c r="AA28" s="23">
        <f aca="true" t="shared" si="18" ref="AA28:AA34">SUM(J28+K28+M28)</f>
        <v>292.515</v>
      </c>
      <c r="AB28" s="23">
        <f aca="true" t="shared" si="19" ref="AB28:AB34">SUM(F28+I28+J28+K28+M28)</f>
        <v>491.135</v>
      </c>
      <c r="AC28" s="42">
        <v>1</v>
      </c>
      <c r="AD28" s="23"/>
      <c r="AE28" s="42"/>
      <c r="AF28" s="24">
        <f aca="true" t="shared" si="20" ref="AF28:AF34">AB28+S28+U28</f>
        <v>710.775</v>
      </c>
      <c r="AG28" s="42">
        <v>1</v>
      </c>
      <c r="AH28" s="23">
        <f aca="true" t="shared" si="21" ref="AH28:AH33">SUM(S28+U28)</f>
        <v>219.64000000000001</v>
      </c>
      <c r="AI28" s="42">
        <v>2</v>
      </c>
    </row>
    <row r="29" spans="2:35" s="3" customFormat="1" ht="12.75">
      <c r="B29" s="17" t="s">
        <v>84</v>
      </c>
      <c r="C29" s="17" t="s">
        <v>85</v>
      </c>
      <c r="D29" s="17" t="s">
        <v>44</v>
      </c>
      <c r="E29" s="5" t="s">
        <v>41</v>
      </c>
      <c r="F29" s="25">
        <v>100</v>
      </c>
      <c r="G29" s="46">
        <v>50</v>
      </c>
      <c r="H29" s="46">
        <v>49.06</v>
      </c>
      <c r="I29" s="7">
        <f t="shared" si="14"/>
        <v>99.06</v>
      </c>
      <c r="J29" s="25">
        <v>82</v>
      </c>
      <c r="K29" s="25">
        <v>85</v>
      </c>
      <c r="L29" s="7">
        <v>61.63</v>
      </c>
      <c r="M29" s="6">
        <f t="shared" si="15"/>
        <v>92.44500000000001</v>
      </c>
      <c r="N29" s="32"/>
      <c r="O29" s="32"/>
      <c r="P29" s="7"/>
      <c r="Q29" s="7"/>
      <c r="R29" s="6"/>
      <c r="S29" s="25">
        <v>90</v>
      </c>
      <c r="T29" s="52">
        <v>86.79</v>
      </c>
      <c r="U29" s="6">
        <f t="shared" si="16"/>
        <v>130.185</v>
      </c>
      <c r="W29" s="17" t="str">
        <f t="shared" si="17"/>
        <v>Opitz</v>
      </c>
      <c r="X29" s="17" t="str">
        <f t="shared" si="17"/>
        <v>Verena</v>
      </c>
      <c r="Y29" s="38" t="str">
        <f t="shared" si="17"/>
        <v>Luckenau</v>
      </c>
      <c r="Z29" s="5" t="str">
        <f t="shared" si="17"/>
        <v>LD</v>
      </c>
      <c r="AA29" s="23">
        <f t="shared" si="18"/>
        <v>259.445</v>
      </c>
      <c r="AB29" s="23">
        <f t="shared" si="19"/>
        <v>458.505</v>
      </c>
      <c r="AC29" s="42">
        <v>2</v>
      </c>
      <c r="AD29" s="23"/>
      <c r="AE29" s="42"/>
      <c r="AF29" s="24">
        <f t="shared" si="20"/>
        <v>678.69</v>
      </c>
      <c r="AG29" s="42">
        <v>2</v>
      </c>
      <c r="AH29" s="23">
        <f t="shared" si="21"/>
        <v>220.185</v>
      </c>
      <c r="AI29" s="42">
        <v>1</v>
      </c>
    </row>
    <row r="30" spans="2:35" ht="12.75">
      <c r="B30" s="17" t="s">
        <v>88</v>
      </c>
      <c r="C30" s="17" t="s">
        <v>89</v>
      </c>
      <c r="D30" s="17" t="s">
        <v>95</v>
      </c>
      <c r="E30" s="5" t="s">
        <v>41</v>
      </c>
      <c r="F30" s="25">
        <v>85</v>
      </c>
      <c r="G30" s="46">
        <v>52.02</v>
      </c>
      <c r="H30" s="46">
        <v>51.44</v>
      </c>
      <c r="I30" s="7">
        <f t="shared" si="14"/>
        <v>103.46000000000001</v>
      </c>
      <c r="J30" s="25">
        <v>84</v>
      </c>
      <c r="K30" s="25">
        <v>85</v>
      </c>
      <c r="L30" s="15">
        <v>66.19</v>
      </c>
      <c r="M30" s="6">
        <f t="shared" si="15"/>
        <v>99.285</v>
      </c>
      <c r="N30" s="33"/>
      <c r="O30" s="33"/>
      <c r="P30" s="14"/>
      <c r="Q30" s="15"/>
      <c r="R30" s="14"/>
      <c r="S30" s="25">
        <v>80</v>
      </c>
      <c r="T30" s="52">
        <v>86.06</v>
      </c>
      <c r="U30" s="6">
        <f t="shared" si="16"/>
        <v>129.09</v>
      </c>
      <c r="W30" s="17" t="str">
        <f t="shared" si="17"/>
        <v>Ernst</v>
      </c>
      <c r="X30" s="17" t="str">
        <f t="shared" si="17"/>
        <v>Kathrin</v>
      </c>
      <c r="Y30" s="38" t="str">
        <f t="shared" si="17"/>
        <v>Berlin-Brand.</v>
      </c>
      <c r="Z30" s="5" t="str">
        <f t="shared" si="17"/>
        <v>LD</v>
      </c>
      <c r="AA30" s="23">
        <f t="shared" si="18"/>
        <v>268.28499999999997</v>
      </c>
      <c r="AB30" s="23">
        <f t="shared" si="19"/>
        <v>456.745</v>
      </c>
      <c r="AC30" s="42">
        <v>3</v>
      </c>
      <c r="AD30" s="23"/>
      <c r="AE30" s="42"/>
      <c r="AF30" s="24">
        <f t="shared" si="20"/>
        <v>665.835</v>
      </c>
      <c r="AG30" s="42">
        <v>3</v>
      </c>
      <c r="AH30" s="23">
        <f t="shared" si="21"/>
        <v>209.09</v>
      </c>
      <c r="AI30" s="42">
        <v>4</v>
      </c>
    </row>
    <row r="31" spans="2:35" s="3" customFormat="1" ht="12.75">
      <c r="B31" s="17" t="s">
        <v>83</v>
      </c>
      <c r="C31" s="17" t="s">
        <v>81</v>
      </c>
      <c r="D31" s="19" t="s">
        <v>44</v>
      </c>
      <c r="E31" s="5" t="s">
        <v>41</v>
      </c>
      <c r="F31" s="25">
        <v>90</v>
      </c>
      <c r="G31" s="46">
        <v>50.72</v>
      </c>
      <c r="H31" s="46">
        <v>50.42</v>
      </c>
      <c r="I31" s="7">
        <f t="shared" si="14"/>
        <v>101.14</v>
      </c>
      <c r="J31" s="25">
        <v>78</v>
      </c>
      <c r="K31" s="25">
        <v>90</v>
      </c>
      <c r="L31" s="7">
        <v>64.78</v>
      </c>
      <c r="M31" s="6">
        <f t="shared" si="15"/>
        <v>97.17</v>
      </c>
      <c r="N31" s="32"/>
      <c r="O31" s="32"/>
      <c r="P31" s="7"/>
      <c r="Q31" s="7"/>
      <c r="R31" s="6"/>
      <c r="S31" s="25">
        <v>80</v>
      </c>
      <c r="T31" s="52">
        <v>85.24</v>
      </c>
      <c r="U31" s="6">
        <f t="shared" si="16"/>
        <v>127.85999999999999</v>
      </c>
      <c r="W31" s="17" t="str">
        <f t="shared" si="17"/>
        <v>Gerlach</v>
      </c>
      <c r="X31" s="17" t="str">
        <f t="shared" si="17"/>
        <v>Jana</v>
      </c>
      <c r="Y31" s="38" t="str">
        <f t="shared" si="17"/>
        <v>Luckenau</v>
      </c>
      <c r="Z31" s="5" t="str">
        <f t="shared" si="17"/>
        <v>LD</v>
      </c>
      <c r="AA31" s="23">
        <f t="shared" si="18"/>
        <v>265.17</v>
      </c>
      <c r="AB31" s="23">
        <f t="shared" si="19"/>
        <v>456.31</v>
      </c>
      <c r="AC31" s="42">
        <v>4</v>
      </c>
      <c r="AD31" s="23"/>
      <c r="AE31" s="42"/>
      <c r="AF31" s="24">
        <f t="shared" si="20"/>
        <v>664.17</v>
      </c>
      <c r="AG31" s="42">
        <v>4</v>
      </c>
      <c r="AH31" s="23">
        <f t="shared" si="21"/>
        <v>207.85999999999999</v>
      </c>
      <c r="AI31" s="42">
        <v>5</v>
      </c>
    </row>
    <row r="32" spans="2:35" s="3" customFormat="1" ht="12.75">
      <c r="B32" s="17" t="s">
        <v>65</v>
      </c>
      <c r="C32" s="17" t="s">
        <v>82</v>
      </c>
      <c r="D32" s="17" t="s">
        <v>44</v>
      </c>
      <c r="E32" s="5" t="s">
        <v>41</v>
      </c>
      <c r="F32" s="25">
        <v>80</v>
      </c>
      <c r="G32" s="46">
        <v>42.59</v>
      </c>
      <c r="H32" s="46">
        <v>42.33</v>
      </c>
      <c r="I32" s="7">
        <f t="shared" si="14"/>
        <v>84.92</v>
      </c>
      <c r="J32" s="25">
        <v>86</v>
      </c>
      <c r="K32" s="25">
        <v>95</v>
      </c>
      <c r="L32" s="7">
        <v>57.26</v>
      </c>
      <c r="M32" s="6">
        <f t="shared" si="15"/>
        <v>85.89</v>
      </c>
      <c r="N32" s="32"/>
      <c r="O32" s="32"/>
      <c r="P32" s="7"/>
      <c r="Q32" s="7"/>
      <c r="R32" s="6"/>
      <c r="S32" s="25">
        <v>90</v>
      </c>
      <c r="T32" s="52">
        <v>80.5</v>
      </c>
      <c r="U32" s="6">
        <f t="shared" si="16"/>
        <v>120.75</v>
      </c>
      <c r="W32" s="17" t="str">
        <f t="shared" si="17"/>
        <v>Stein</v>
      </c>
      <c r="X32" s="17" t="str">
        <f t="shared" si="17"/>
        <v>Janet</v>
      </c>
      <c r="Y32" s="38" t="str">
        <f t="shared" si="17"/>
        <v>Luckenau</v>
      </c>
      <c r="Z32" s="5" t="str">
        <f t="shared" si="17"/>
        <v>LD</v>
      </c>
      <c r="AA32" s="23">
        <f t="shared" si="18"/>
        <v>266.89</v>
      </c>
      <c r="AB32" s="23">
        <f t="shared" si="19"/>
        <v>431.81</v>
      </c>
      <c r="AC32" s="42">
        <v>6</v>
      </c>
      <c r="AD32" s="23"/>
      <c r="AE32" s="42"/>
      <c r="AF32" s="24">
        <f t="shared" si="20"/>
        <v>642.56</v>
      </c>
      <c r="AG32" s="42">
        <v>5</v>
      </c>
      <c r="AH32" s="23">
        <f t="shared" si="21"/>
        <v>210.75</v>
      </c>
      <c r="AI32" s="42">
        <v>3</v>
      </c>
    </row>
    <row r="33" spans="2:35" ht="12.75">
      <c r="B33" s="19" t="s">
        <v>86</v>
      </c>
      <c r="C33" s="19" t="s">
        <v>87</v>
      </c>
      <c r="D33" s="19" t="s">
        <v>73</v>
      </c>
      <c r="E33" s="8" t="s">
        <v>41</v>
      </c>
      <c r="F33" s="30">
        <v>75</v>
      </c>
      <c r="G33" s="47">
        <v>46.49</v>
      </c>
      <c r="H33" s="47">
        <v>44.19</v>
      </c>
      <c r="I33" s="12">
        <f t="shared" si="14"/>
        <v>90.68</v>
      </c>
      <c r="J33" s="30">
        <v>92</v>
      </c>
      <c r="K33" s="30">
        <v>80</v>
      </c>
      <c r="L33" s="12">
        <v>64.35</v>
      </c>
      <c r="M33" s="6">
        <f t="shared" si="15"/>
        <v>96.52499999999999</v>
      </c>
      <c r="N33" s="34"/>
      <c r="O33" s="34"/>
      <c r="P33" s="12"/>
      <c r="Q33" s="12"/>
      <c r="R33" s="13"/>
      <c r="S33" s="30">
        <v>55</v>
      </c>
      <c r="T33" s="54"/>
      <c r="U33" s="6">
        <f t="shared" si="16"/>
        <v>0</v>
      </c>
      <c r="W33" s="17" t="str">
        <f t="shared" si="17"/>
        <v>Ruhl</v>
      </c>
      <c r="X33" s="17" t="str">
        <f t="shared" si="17"/>
        <v>Melanie</v>
      </c>
      <c r="Y33" s="38" t="str">
        <f t="shared" si="17"/>
        <v>Peitz</v>
      </c>
      <c r="Z33" s="5" t="str">
        <f t="shared" si="17"/>
        <v>LD</v>
      </c>
      <c r="AA33" s="23">
        <f t="shared" si="18"/>
        <v>268.525</v>
      </c>
      <c r="AB33" s="23">
        <f t="shared" si="19"/>
        <v>434.205</v>
      </c>
      <c r="AC33" s="42">
        <v>5</v>
      </c>
      <c r="AD33" s="26"/>
      <c r="AE33" s="50"/>
      <c r="AF33" s="24">
        <f t="shared" si="20"/>
        <v>489.205</v>
      </c>
      <c r="AG33" s="42">
        <v>6</v>
      </c>
      <c r="AH33" s="23">
        <f t="shared" si="21"/>
        <v>55</v>
      </c>
      <c r="AI33" s="50">
        <v>6</v>
      </c>
    </row>
    <row r="34" spans="2:35" ht="12.75">
      <c r="B34" s="17" t="s">
        <v>40</v>
      </c>
      <c r="C34" s="17" t="s">
        <v>35</v>
      </c>
      <c r="D34" s="17" t="s">
        <v>29</v>
      </c>
      <c r="E34" s="5" t="s">
        <v>41</v>
      </c>
      <c r="F34" s="25">
        <v>70</v>
      </c>
      <c r="G34" s="46">
        <v>39.11</v>
      </c>
      <c r="H34" s="46">
        <v>37.78</v>
      </c>
      <c r="I34" s="7">
        <f t="shared" si="14"/>
        <v>76.89</v>
      </c>
      <c r="J34" s="25">
        <v>84</v>
      </c>
      <c r="K34" s="25">
        <v>65</v>
      </c>
      <c r="L34" s="7">
        <v>53.12</v>
      </c>
      <c r="M34" s="6">
        <f t="shared" si="15"/>
        <v>79.67999999999999</v>
      </c>
      <c r="N34" s="32"/>
      <c r="O34" s="32"/>
      <c r="P34" s="5"/>
      <c r="Q34" s="7"/>
      <c r="R34" s="6"/>
      <c r="S34" s="25"/>
      <c r="T34" s="52"/>
      <c r="U34" s="6">
        <f t="shared" si="16"/>
        <v>0</v>
      </c>
      <c r="V34" s="29"/>
      <c r="W34" s="17" t="str">
        <f t="shared" si="17"/>
        <v>Schmitt</v>
      </c>
      <c r="X34" s="17" t="str">
        <f t="shared" si="17"/>
        <v>Jasmin</v>
      </c>
      <c r="Y34" s="38" t="str">
        <f t="shared" si="17"/>
        <v>Bingen</v>
      </c>
      <c r="Z34" s="5" t="str">
        <f t="shared" si="17"/>
        <v>LD</v>
      </c>
      <c r="AA34" s="23">
        <f t="shared" si="18"/>
        <v>228.68</v>
      </c>
      <c r="AB34" s="23">
        <f t="shared" si="19"/>
        <v>375.57</v>
      </c>
      <c r="AC34" s="42">
        <v>7</v>
      </c>
      <c r="AD34" s="23"/>
      <c r="AE34" s="42"/>
      <c r="AF34" s="24">
        <f t="shared" si="20"/>
        <v>375.57</v>
      </c>
      <c r="AG34" s="42">
        <v>7</v>
      </c>
      <c r="AH34" s="23"/>
      <c r="AI34" s="4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&amp;C&amp;"Arial,Fett"&amp;12&amp;UErgebnisliste 4. Qualifikation zur EM am 30. Juni 2007 in Bad Kreuznach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Hunsinger Josef</dc:creator>
  <cp:keywords/>
  <dc:description/>
  <cp:lastModifiedBy>MH</cp:lastModifiedBy>
  <cp:lastPrinted>2007-06-30T15:16:45Z</cp:lastPrinted>
  <dcterms:created xsi:type="dcterms:W3CDTF">2002-04-29T08:18:08Z</dcterms:created>
  <dcterms:modified xsi:type="dcterms:W3CDTF">2007-06-30T15:17:17Z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