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<sst xmlns="http://schemas.openxmlformats.org/spreadsheetml/2006/main" count="151" uniqueCount="79">
  <si>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</si>
  <si>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</si>
  <si>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</si>
  <si>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</si>
  <si>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</si>
  <si>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</si>
  <si>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</si>
  <si>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</si>
  <si>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</si>
  <si>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</si>
  <si>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</si>
  <si>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</si>
  <si>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</si>
  <si>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</si>
  <si>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</si>
  <si>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</si>
  <si>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</si>
  <si>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</si>
  <si>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</si>
  <si>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</si>
  <si>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</si>
  <si>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</si>
  <si>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</si>
  <si>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</si>
  <si>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</si>
  <si>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</si>
  <si>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</si>
  <si>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Frahm</t>
  </si>
  <si>
    <t>Manfred</t>
  </si>
  <si>
    <t>AF Hohenschönhausen</t>
  </si>
  <si>
    <t>Goddäus</t>
  </si>
  <si>
    <t>Erich</t>
  </si>
  <si>
    <t>LV Berlin-Brandenburg</t>
  </si>
  <si>
    <t>Patt</t>
  </si>
  <si>
    <t>Friedrich</t>
  </si>
  <si>
    <t>Behlert</t>
  </si>
  <si>
    <t>Detlef</t>
  </si>
  <si>
    <t>AF Wendenschloss</t>
  </si>
  <si>
    <t>Reiß</t>
  </si>
  <si>
    <t>OG Hessenwinkel</t>
  </si>
  <si>
    <t>Neumann</t>
  </si>
  <si>
    <t>Peter</t>
  </si>
  <si>
    <t>Weigel</t>
  </si>
  <si>
    <t>Thomas</t>
  </si>
  <si>
    <t xml:space="preserve">SC Borussia 1920 </t>
  </si>
  <si>
    <t>Gabrielczyk</t>
  </si>
  <si>
    <t>Andreas</t>
  </si>
  <si>
    <t>S</t>
  </si>
  <si>
    <t>LM</t>
  </si>
  <si>
    <t>Heine</t>
  </si>
  <si>
    <t>Jens</t>
  </si>
  <si>
    <t>AV Lichtenberg 1999</t>
  </si>
  <si>
    <t>Paege</t>
  </si>
  <si>
    <t>Oliver</t>
  </si>
  <si>
    <t>Kehr</t>
  </si>
  <si>
    <t>Gabi</t>
  </si>
  <si>
    <t>Erdmann</t>
  </si>
  <si>
    <t>Schulz</t>
  </si>
  <si>
    <t>Conny</t>
  </si>
  <si>
    <t>Willmann</t>
  </si>
  <si>
    <t>Diana</t>
  </si>
  <si>
    <t>Steffen</t>
  </si>
  <si>
    <t>Markus</t>
  </si>
  <si>
    <t>AJM</t>
  </si>
  <si>
    <t>BJM</t>
  </si>
  <si>
    <t>Baatz</t>
  </si>
  <si>
    <t>Andrea</t>
  </si>
  <si>
    <t>Sigrid</t>
  </si>
  <si>
    <t>LD</t>
  </si>
  <si>
    <t>Zimmermann</t>
  </si>
  <si>
    <t>Gregor</t>
  </si>
  <si>
    <t>FK</t>
  </si>
  <si>
    <t>Michelle</t>
  </si>
  <si>
    <t>DJW</t>
  </si>
  <si>
    <t>Eric</t>
  </si>
  <si>
    <t>AV Müggelsee 1993</t>
  </si>
  <si>
    <t>Ergebnisliste BCAV  Pokalturnier 19. Mai 2007 in Klein - Köris</t>
  </si>
  <si>
    <t>AV Berlin-Friedrichshain</t>
  </si>
  <si>
    <t>Jeanette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</si>
</sst>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 horizontal="center"/>
      <protection/>
    </xf>
    <xf numFmtId="4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1" xfId="0" applyNumberFormat="1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3" fontId="19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2"/>
  <sheetViews>
    <sheetView tabSelected="1" workbookViewId="0" topLeftCell="C10">
      <selection activeCell="E36" sqref="E36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00390625" style="25" customWidth="1"/>
    <col min="4" max="4" width="4.57421875" style="6" customWidth="1"/>
    <col min="5" max="5" width="6.8515625" style="1" customWidth="1"/>
    <col min="6" max="6" width="4.140625" style="73" customWidth="1"/>
    <col min="7" max="7" width="8.140625" style="3" customWidth="1"/>
    <col min="8" max="8" width="8.421875" style="2" customWidth="1"/>
    <col min="9" max="9" width="7.8515625" style="3" customWidth="1"/>
    <col min="10" max="10" width="4.0039062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8.7109375" style="4" customWidth="1"/>
    <col min="19" max="19" width="3.7109375" style="6" customWidth="1"/>
    <col min="20" max="20" width="8.57421875" style="5" customWidth="1"/>
    <col min="21" max="21" width="3.8515625" style="62" customWidth="1"/>
    <col min="22" max="22" width="10.140625" style="25" customWidth="1"/>
    <col min="23" max="23" width="8.00390625" style="25" customWidth="1"/>
    <col min="24" max="24" width="16.8515625" style="41" customWidth="1"/>
    <col min="25" max="25" width="4.7109375" style="30" customWidth="1"/>
    <col min="26" max="26" width="7.421875" style="3" customWidth="1"/>
    <col min="27" max="27" width="7.140625" style="3" customWidth="1"/>
    <col min="28" max="28" width="7.7109375" style="45" customWidth="1"/>
    <col min="29" max="29" width="3.7109375" style="6" customWidth="1"/>
    <col min="30" max="30" width="7.140625" style="3" customWidth="1"/>
    <col min="31" max="31" width="8.28125" style="5" customWidth="1"/>
    <col min="32" max="32" width="3.710937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2" customWidth="1"/>
    <col min="43" max="16384" width="10.00390625" style="5" customWidth="1"/>
  </cols>
  <sheetData>
    <row r="1" spans="1:42" s="13" customFormat="1" ht="15.75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0"/>
      <c r="P1" s="11"/>
      <c r="Q1" s="14"/>
      <c r="R1" s="12" t="s">
        <v>21</v>
      </c>
      <c r="S1" s="52"/>
      <c r="U1" s="61"/>
      <c r="V1" s="80" t="str">
        <f>A1</f>
        <v>Ergebnisliste BCAV  Pokalturnier 19. Mai 2007 in Klein - Köris</v>
      </c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14"/>
      <c r="AK1" s="10"/>
      <c r="AL1" s="11"/>
      <c r="AN1" s="11"/>
      <c r="AO1" s="12" t="s">
        <v>21</v>
      </c>
      <c r="AP1" s="74"/>
    </row>
    <row r="2" spans="1:42" s="13" customFormat="1" ht="15">
      <c r="A2" s="23"/>
      <c r="B2" s="23"/>
      <c r="C2" s="23"/>
      <c r="D2" s="14"/>
      <c r="E2" s="15"/>
      <c r="F2" s="72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S2" s="14"/>
      <c r="U2" s="61"/>
      <c r="V2" s="23"/>
      <c r="W2" s="23"/>
      <c r="X2" s="39"/>
      <c r="Y2" s="29"/>
      <c r="Z2" s="10"/>
      <c r="AA2" s="10"/>
      <c r="AB2" s="42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61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83" t="s">
        <v>4</v>
      </c>
      <c r="F3" s="85"/>
      <c r="G3" s="75" t="s">
        <v>5</v>
      </c>
      <c r="H3" s="86"/>
      <c r="I3" s="86"/>
      <c r="J3" s="85"/>
      <c r="K3" s="83" t="s">
        <v>16</v>
      </c>
      <c r="L3" s="85"/>
      <c r="M3" s="83" t="s">
        <v>26</v>
      </c>
      <c r="N3" s="84"/>
      <c r="O3" s="75" t="s">
        <v>25</v>
      </c>
      <c r="P3" s="76"/>
      <c r="Q3" s="77"/>
      <c r="R3" s="78" t="s">
        <v>6</v>
      </c>
      <c r="S3" s="79"/>
      <c r="T3" s="81" t="s">
        <v>7</v>
      </c>
      <c r="U3" s="82"/>
      <c r="V3" s="24" t="s">
        <v>0</v>
      </c>
      <c r="W3" s="24" t="s">
        <v>1</v>
      </c>
      <c r="X3" s="40" t="s">
        <v>2</v>
      </c>
      <c r="Y3" s="31" t="s">
        <v>3</v>
      </c>
      <c r="Z3" s="75" t="s">
        <v>8</v>
      </c>
      <c r="AA3" s="76"/>
      <c r="AB3" s="76"/>
      <c r="AC3" s="77"/>
      <c r="AD3" s="75" t="s">
        <v>9</v>
      </c>
      <c r="AE3" s="76"/>
      <c r="AF3" s="77"/>
      <c r="AG3" s="78" t="s">
        <v>10</v>
      </c>
      <c r="AH3" s="79"/>
      <c r="AI3" s="83" t="s">
        <v>23</v>
      </c>
      <c r="AJ3" s="84"/>
      <c r="AK3" s="75" t="s">
        <v>11</v>
      </c>
      <c r="AL3" s="76"/>
      <c r="AM3" s="77"/>
      <c r="AN3" s="28" t="s">
        <v>12</v>
      </c>
      <c r="AO3" s="78" t="s">
        <v>22</v>
      </c>
      <c r="AP3" s="79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3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6" t="s">
        <v>24</v>
      </c>
      <c r="R4" s="28"/>
      <c r="S4" s="46" t="s">
        <v>24</v>
      </c>
      <c r="U4" s="46" t="s">
        <v>24</v>
      </c>
      <c r="X4" s="40"/>
      <c r="Y4" s="31"/>
      <c r="Z4" s="35" t="s">
        <v>13</v>
      </c>
      <c r="AA4" s="35" t="s">
        <v>14</v>
      </c>
      <c r="AB4" s="43" t="s">
        <v>15</v>
      </c>
      <c r="AC4" s="46" t="s">
        <v>24</v>
      </c>
      <c r="AD4" s="35" t="s">
        <v>18</v>
      </c>
      <c r="AE4" s="24" t="s">
        <v>19</v>
      </c>
      <c r="AF4" s="46" t="s">
        <v>24</v>
      </c>
      <c r="AG4" s="28"/>
      <c r="AH4" s="46" t="s">
        <v>24</v>
      </c>
      <c r="AI4" s="27" t="s">
        <v>17</v>
      </c>
      <c r="AJ4" s="46" t="s">
        <v>24</v>
      </c>
      <c r="AK4" s="35" t="s">
        <v>18</v>
      </c>
      <c r="AL4" s="33" t="s">
        <v>19</v>
      </c>
      <c r="AM4" s="46" t="s">
        <v>24</v>
      </c>
      <c r="AN4" s="28" t="s">
        <v>20</v>
      </c>
      <c r="AO4" s="28"/>
      <c r="AP4" s="46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64"/>
      <c r="B5" s="50" t="s">
        <v>21</v>
      </c>
      <c r="C5" s="50" t="s">
        <v>21</v>
      </c>
      <c r="D5" s="49" t="s">
        <v>21</v>
      </c>
      <c r="E5" s="18"/>
      <c r="F5" s="37"/>
      <c r="G5" s="19"/>
      <c r="H5" s="20"/>
      <c r="J5" s="47"/>
      <c r="L5" s="47"/>
      <c r="M5" s="21"/>
      <c r="N5" s="37"/>
      <c r="O5" s="19"/>
      <c r="P5" s="22"/>
      <c r="Q5" s="51"/>
      <c r="R5" s="22"/>
      <c r="S5" s="47"/>
      <c r="T5" s="22"/>
      <c r="U5" s="51"/>
      <c r="V5" s="24"/>
      <c r="W5" s="24"/>
      <c r="X5" s="40"/>
      <c r="Y5" s="26"/>
      <c r="Z5" s="19"/>
      <c r="AA5" s="19"/>
      <c r="AB5" s="44"/>
      <c r="AC5" s="51"/>
      <c r="AD5" s="19"/>
      <c r="AE5" s="22"/>
      <c r="AF5" s="47"/>
      <c r="AG5" s="22"/>
      <c r="AH5" s="51"/>
      <c r="AI5" s="21"/>
      <c r="AJ5" s="47"/>
      <c r="AK5" s="19"/>
      <c r="AL5" s="22"/>
      <c r="AM5" s="48"/>
      <c r="AN5" s="22"/>
      <c r="AO5" s="22"/>
      <c r="AP5" s="51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65" t="s">
        <v>45</v>
      </c>
      <c r="B6" s="65" t="s">
        <v>46</v>
      </c>
      <c r="C6" s="66" t="s">
        <v>51</v>
      </c>
      <c r="D6" s="70" t="s">
        <v>48</v>
      </c>
      <c r="E6" s="18">
        <v>95</v>
      </c>
      <c r="F6" s="37"/>
      <c r="G6" s="19">
        <v>51.66</v>
      </c>
      <c r="H6" s="20">
        <v>49.9</v>
      </c>
      <c r="I6" s="19">
        <f aca="true" t="shared" si="0" ref="I6:I24">SUM(G6,H6)</f>
        <v>101.56</v>
      </c>
      <c r="J6" s="47"/>
      <c r="K6" s="21">
        <v>82</v>
      </c>
      <c r="L6" s="37"/>
      <c r="M6" s="21">
        <v>90</v>
      </c>
      <c r="N6" s="37"/>
      <c r="O6" s="19">
        <v>61.71</v>
      </c>
      <c r="P6" s="22">
        <f aca="true" t="shared" si="1" ref="P6:P30">O6*1.5</f>
        <v>92.565</v>
      </c>
      <c r="Q6" s="47"/>
      <c r="R6" s="22"/>
      <c r="S6" s="47"/>
      <c r="T6" s="22">
        <f aca="true" t="shared" si="2" ref="T6:T24">SUM(E6,I6,K6,M6,P6)</f>
        <v>461.125</v>
      </c>
      <c r="U6" s="47">
        <v>2</v>
      </c>
      <c r="V6" s="24" t="str">
        <f aca="true" t="shared" si="3" ref="V6:Y15">A6</f>
        <v>Gabrielczyk</v>
      </c>
      <c r="W6" s="24" t="str">
        <f t="shared" si="3"/>
        <v>Andreas</v>
      </c>
      <c r="X6" s="24" t="str">
        <f t="shared" si="3"/>
        <v>AV Lichtenberg 1999</v>
      </c>
      <c r="Y6" s="26" t="str">
        <f t="shared" si="3"/>
        <v>LM</v>
      </c>
      <c r="Z6" s="19">
        <v>70.6</v>
      </c>
      <c r="AA6" s="19">
        <v>59.76</v>
      </c>
      <c r="AB6" s="44">
        <f aca="true" t="shared" si="4" ref="AB6:AB13">SUM(Z6,AA6)</f>
        <v>130.35999999999999</v>
      </c>
      <c r="AC6" s="47"/>
      <c r="AD6" s="19">
        <v>97.75</v>
      </c>
      <c r="AE6" s="22">
        <f aca="true" t="shared" si="5" ref="AE6:AE13">AD6*1.5</f>
        <v>146.625</v>
      </c>
      <c r="AF6" s="47"/>
      <c r="AG6" s="22">
        <f aca="true" t="shared" si="6" ref="AG6:AG13">SUM(T6,AB6,AE6)</f>
        <v>738.11</v>
      </c>
      <c r="AH6" s="47">
        <v>1</v>
      </c>
      <c r="AI6" s="21"/>
      <c r="AJ6" s="47"/>
      <c r="AK6" s="19"/>
      <c r="AL6" s="22"/>
      <c r="AM6" s="48"/>
      <c r="AN6" s="22"/>
      <c r="AO6" s="22"/>
      <c r="AP6" s="4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65" t="s">
        <v>40</v>
      </c>
      <c r="B7" s="65" t="s">
        <v>41</v>
      </c>
      <c r="C7" s="66" t="s">
        <v>39</v>
      </c>
      <c r="D7" s="70" t="s">
        <v>47</v>
      </c>
      <c r="E7" s="18">
        <v>85</v>
      </c>
      <c r="F7" s="37"/>
      <c r="G7" s="19">
        <v>57.62</v>
      </c>
      <c r="H7" s="20">
        <v>50.08</v>
      </c>
      <c r="I7" s="19">
        <f t="shared" si="0"/>
        <v>107.69999999999999</v>
      </c>
      <c r="J7" s="17"/>
      <c r="K7" s="21">
        <v>100</v>
      </c>
      <c r="L7" s="18"/>
      <c r="M7" s="21">
        <v>90</v>
      </c>
      <c r="N7" s="18"/>
      <c r="O7" s="19">
        <v>60.92</v>
      </c>
      <c r="P7" s="22">
        <f t="shared" si="1"/>
        <v>91.38</v>
      </c>
      <c r="Q7" s="17"/>
      <c r="R7" s="22"/>
      <c r="S7" s="17"/>
      <c r="T7" s="22">
        <f t="shared" si="2"/>
        <v>474.08</v>
      </c>
      <c r="U7" s="47">
        <v>1</v>
      </c>
      <c r="V7" s="24" t="str">
        <f t="shared" si="3"/>
        <v>Neumann</v>
      </c>
      <c r="W7" s="24" t="str">
        <f t="shared" si="3"/>
        <v>Peter</v>
      </c>
      <c r="X7" s="24" t="str">
        <f t="shared" si="3"/>
        <v>OG Hessenwinkel</v>
      </c>
      <c r="Y7" s="26" t="str">
        <f t="shared" si="3"/>
        <v>S</v>
      </c>
      <c r="Z7" s="19">
        <v>64.43</v>
      </c>
      <c r="AA7" s="19">
        <v>61.86</v>
      </c>
      <c r="AB7" s="44">
        <f t="shared" si="4"/>
        <v>126.29</v>
      </c>
      <c r="AC7" s="17" t="s">
        <v>21</v>
      </c>
      <c r="AD7" s="19">
        <v>88.18</v>
      </c>
      <c r="AE7" s="22">
        <f t="shared" si="5"/>
        <v>132.27</v>
      </c>
      <c r="AF7" s="17"/>
      <c r="AG7" s="22">
        <f t="shared" si="6"/>
        <v>732.64</v>
      </c>
      <c r="AH7" s="47">
        <v>2</v>
      </c>
      <c r="AI7" s="21">
        <v>85</v>
      </c>
      <c r="AJ7" s="17"/>
      <c r="AK7" s="19">
        <v>77.54</v>
      </c>
      <c r="AL7" s="22">
        <f>AK7*1.5</f>
        <v>116.31</v>
      </c>
      <c r="AN7" s="22">
        <f>SUM(AI7,AL7)</f>
        <v>201.31</v>
      </c>
      <c r="AO7" s="22">
        <f>AG7+AN7</f>
        <v>933.95</v>
      </c>
      <c r="AP7" s="47">
        <v>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65" t="s">
        <v>42</v>
      </c>
      <c r="B8" s="65" t="s">
        <v>43</v>
      </c>
      <c r="C8" s="66" t="s">
        <v>44</v>
      </c>
      <c r="D8" s="70" t="s">
        <v>48</v>
      </c>
      <c r="E8" s="18">
        <v>85</v>
      </c>
      <c r="F8" s="37"/>
      <c r="G8" s="19">
        <v>50.85</v>
      </c>
      <c r="H8" s="20">
        <v>49.51</v>
      </c>
      <c r="I8" s="19">
        <f t="shared" si="0"/>
        <v>100.36</v>
      </c>
      <c r="J8" s="17"/>
      <c r="K8" s="21">
        <v>96</v>
      </c>
      <c r="L8" s="18"/>
      <c r="M8" s="21">
        <v>70</v>
      </c>
      <c r="N8" s="18"/>
      <c r="O8" s="19">
        <v>58.68</v>
      </c>
      <c r="P8" s="22">
        <f t="shared" si="1"/>
        <v>88.02</v>
      </c>
      <c r="Q8" s="17"/>
      <c r="R8" s="22"/>
      <c r="S8" s="17"/>
      <c r="T8" s="22">
        <f t="shared" si="2"/>
        <v>439.38</v>
      </c>
      <c r="U8" s="47">
        <v>5</v>
      </c>
      <c r="V8" s="24" t="str">
        <f t="shared" si="3"/>
        <v>Weigel</v>
      </c>
      <c r="W8" s="24" t="str">
        <f t="shared" si="3"/>
        <v>Thomas</v>
      </c>
      <c r="X8" s="24" t="str">
        <f t="shared" si="3"/>
        <v>SC Borussia 1920 </v>
      </c>
      <c r="Y8" s="26" t="str">
        <f t="shared" si="3"/>
        <v>LM</v>
      </c>
      <c r="Z8" s="19">
        <v>62.45</v>
      </c>
      <c r="AA8" s="19">
        <v>56.71</v>
      </c>
      <c r="AB8" s="44">
        <f t="shared" si="4"/>
        <v>119.16</v>
      </c>
      <c r="AC8" s="17"/>
      <c r="AD8" s="19">
        <v>94.5</v>
      </c>
      <c r="AE8" s="22">
        <f t="shared" si="5"/>
        <v>141.75</v>
      </c>
      <c r="AF8" s="17"/>
      <c r="AG8" s="22">
        <f t="shared" si="6"/>
        <v>700.29</v>
      </c>
      <c r="AH8" s="47">
        <v>3</v>
      </c>
      <c r="AI8" s="21">
        <v>85</v>
      </c>
      <c r="AJ8" s="17"/>
      <c r="AK8" s="19">
        <v>82</v>
      </c>
      <c r="AL8" s="22">
        <f>AK8*1.5</f>
        <v>123</v>
      </c>
      <c r="AN8" s="22">
        <f>SUM(AI8,AL8)</f>
        <v>208</v>
      </c>
      <c r="AO8" s="22">
        <f>AG8+AN8</f>
        <v>908.29</v>
      </c>
      <c r="AP8" s="47">
        <v>2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65" t="s">
        <v>52</v>
      </c>
      <c r="B9" s="65" t="s">
        <v>53</v>
      </c>
      <c r="C9" s="66" t="s">
        <v>44</v>
      </c>
      <c r="D9" s="70" t="s">
        <v>48</v>
      </c>
      <c r="E9" s="18">
        <v>90</v>
      </c>
      <c r="F9" s="37"/>
      <c r="G9" s="19">
        <v>49.8</v>
      </c>
      <c r="H9" s="20">
        <v>48.91</v>
      </c>
      <c r="I9" s="19">
        <f t="shared" si="0"/>
        <v>98.71</v>
      </c>
      <c r="J9" s="47"/>
      <c r="K9" s="21">
        <v>86</v>
      </c>
      <c r="L9" s="37"/>
      <c r="M9" s="21">
        <v>80</v>
      </c>
      <c r="N9" s="37"/>
      <c r="O9" s="19">
        <v>60.99</v>
      </c>
      <c r="P9" s="22">
        <f t="shared" si="1"/>
        <v>91.485</v>
      </c>
      <c r="Q9" s="59"/>
      <c r="R9" s="22"/>
      <c r="S9" s="17"/>
      <c r="T9" s="22">
        <f t="shared" si="2"/>
        <v>446.195</v>
      </c>
      <c r="U9" s="47">
        <v>4</v>
      </c>
      <c r="V9" s="24" t="str">
        <f t="shared" si="3"/>
        <v>Paege</v>
      </c>
      <c r="W9" s="24" t="str">
        <f t="shared" si="3"/>
        <v>Oliver</v>
      </c>
      <c r="X9" s="24" t="str">
        <f t="shared" si="3"/>
        <v>SC Borussia 1920 </v>
      </c>
      <c r="Y9" s="26" t="str">
        <f t="shared" si="3"/>
        <v>LM</v>
      </c>
      <c r="Z9" s="19">
        <v>56.34</v>
      </c>
      <c r="AA9" s="19">
        <v>49.96</v>
      </c>
      <c r="AB9" s="44">
        <f t="shared" si="4"/>
        <v>106.30000000000001</v>
      </c>
      <c r="AC9" s="47"/>
      <c r="AD9" s="19">
        <v>90.01</v>
      </c>
      <c r="AE9" s="22">
        <f t="shared" si="5"/>
        <v>135.01500000000001</v>
      </c>
      <c r="AF9" s="47"/>
      <c r="AG9" s="22">
        <f t="shared" si="6"/>
        <v>687.51</v>
      </c>
      <c r="AH9" s="47">
        <v>4</v>
      </c>
      <c r="AI9" s="21">
        <v>60</v>
      </c>
      <c r="AJ9" s="47"/>
      <c r="AK9" s="19">
        <v>77.8</v>
      </c>
      <c r="AL9" s="22">
        <f>AK9*1.5</f>
        <v>116.69999999999999</v>
      </c>
      <c r="AM9" s="48"/>
      <c r="AN9" s="22">
        <f>SUM(AI9,AL9)</f>
        <v>176.7</v>
      </c>
      <c r="AO9" s="22">
        <f>AG9+AN9</f>
        <v>864.21</v>
      </c>
      <c r="AP9" s="47">
        <v>3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65" t="s">
        <v>35</v>
      </c>
      <c r="B10" s="65" t="s">
        <v>36</v>
      </c>
      <c r="C10" s="66" t="s">
        <v>37</v>
      </c>
      <c r="D10" s="70" t="s">
        <v>47</v>
      </c>
      <c r="E10" s="18">
        <v>90</v>
      </c>
      <c r="F10" s="37"/>
      <c r="G10" s="19">
        <v>50.68</v>
      </c>
      <c r="H10" s="20">
        <v>44.75</v>
      </c>
      <c r="I10" s="19">
        <f t="shared" si="0"/>
        <v>95.43</v>
      </c>
      <c r="J10" s="47"/>
      <c r="K10" s="8">
        <v>94</v>
      </c>
      <c r="L10" s="47"/>
      <c r="M10" s="21">
        <v>80</v>
      </c>
      <c r="N10" s="37"/>
      <c r="O10" s="19">
        <v>59.55</v>
      </c>
      <c r="P10" s="22">
        <f t="shared" si="1"/>
        <v>89.32499999999999</v>
      </c>
      <c r="Q10" s="47"/>
      <c r="R10" s="22"/>
      <c r="S10" s="51"/>
      <c r="T10" s="22">
        <f t="shared" si="2"/>
        <v>448.755</v>
      </c>
      <c r="U10" s="47">
        <v>3</v>
      </c>
      <c r="V10" s="24" t="str">
        <f t="shared" si="3"/>
        <v>Behlert</v>
      </c>
      <c r="W10" s="24" t="str">
        <f t="shared" si="3"/>
        <v>Detlef</v>
      </c>
      <c r="X10" s="24" t="str">
        <f t="shared" si="3"/>
        <v>AF Wendenschloss</v>
      </c>
      <c r="Y10" s="26" t="str">
        <f t="shared" si="3"/>
        <v>S</v>
      </c>
      <c r="Z10" s="19">
        <v>52.53</v>
      </c>
      <c r="AA10" s="19">
        <v>49.86</v>
      </c>
      <c r="AB10" s="44">
        <f t="shared" si="4"/>
        <v>102.39</v>
      </c>
      <c r="AC10" s="47"/>
      <c r="AD10" s="19">
        <v>90</v>
      </c>
      <c r="AE10" s="22">
        <f t="shared" si="5"/>
        <v>135</v>
      </c>
      <c r="AF10" s="47"/>
      <c r="AG10" s="22">
        <f t="shared" si="6"/>
        <v>686.145</v>
      </c>
      <c r="AH10" s="47">
        <v>5</v>
      </c>
      <c r="AI10" s="21">
        <v>70</v>
      </c>
      <c r="AJ10" s="47"/>
      <c r="AK10" s="19">
        <v>64.06</v>
      </c>
      <c r="AL10" s="22">
        <f>AK10*1.5</f>
        <v>96.09</v>
      </c>
      <c r="AM10" s="48"/>
      <c r="AN10" s="22">
        <f>SUM(AI10,AL10)</f>
        <v>166.09</v>
      </c>
      <c r="AO10" s="22">
        <f>AG10+AN10</f>
        <v>852.235</v>
      </c>
      <c r="AP10" s="47">
        <v>4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65" t="s">
        <v>49</v>
      </c>
      <c r="B11" s="65" t="s">
        <v>50</v>
      </c>
      <c r="C11" s="66" t="s">
        <v>37</v>
      </c>
      <c r="D11" s="70" t="s">
        <v>48</v>
      </c>
      <c r="E11" s="18">
        <v>80</v>
      </c>
      <c r="F11" s="37"/>
      <c r="G11" s="19">
        <v>52.36</v>
      </c>
      <c r="H11" s="20">
        <v>48.6</v>
      </c>
      <c r="I11" s="19">
        <f t="shared" si="0"/>
        <v>100.96000000000001</v>
      </c>
      <c r="J11" s="17"/>
      <c r="K11" s="8">
        <v>76</v>
      </c>
      <c r="L11" s="17"/>
      <c r="M11" s="21">
        <v>65</v>
      </c>
      <c r="N11" s="18"/>
      <c r="O11" s="19">
        <v>63.29</v>
      </c>
      <c r="P11" s="22">
        <f t="shared" si="1"/>
        <v>94.935</v>
      </c>
      <c r="Q11" s="17"/>
      <c r="R11" s="22"/>
      <c r="S11" s="17"/>
      <c r="T11" s="22">
        <f t="shared" si="2"/>
        <v>416.89500000000004</v>
      </c>
      <c r="U11" s="47">
        <v>6</v>
      </c>
      <c r="V11" s="24" t="str">
        <f t="shared" si="3"/>
        <v>Heine</v>
      </c>
      <c r="W11" s="24" t="str">
        <f t="shared" si="3"/>
        <v>Jens</v>
      </c>
      <c r="X11" s="24" t="str">
        <f t="shared" si="3"/>
        <v>AF Wendenschloss</v>
      </c>
      <c r="Y11" s="26" t="str">
        <f t="shared" si="3"/>
        <v>LM</v>
      </c>
      <c r="Z11" s="19">
        <v>50.83</v>
      </c>
      <c r="AA11" s="19">
        <v>47.81</v>
      </c>
      <c r="AB11" s="44">
        <f t="shared" si="4"/>
        <v>98.64</v>
      </c>
      <c r="AC11" s="17"/>
      <c r="AD11" s="19">
        <v>79.14</v>
      </c>
      <c r="AE11" s="22">
        <f t="shared" si="5"/>
        <v>118.71000000000001</v>
      </c>
      <c r="AF11" s="17"/>
      <c r="AG11" s="22">
        <f t="shared" si="6"/>
        <v>634.2450000000001</v>
      </c>
      <c r="AH11" s="47">
        <v>6</v>
      </c>
      <c r="AI11" s="21"/>
      <c r="AJ11" s="17"/>
      <c r="AK11" s="19"/>
      <c r="AL11" s="22"/>
      <c r="AN11" s="22"/>
      <c r="AO11" s="22"/>
      <c r="AP11" s="47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65" t="s">
        <v>30</v>
      </c>
      <c r="B12" s="65" t="s">
        <v>31</v>
      </c>
      <c r="C12" s="66" t="s">
        <v>32</v>
      </c>
      <c r="D12" s="70" t="s">
        <v>47</v>
      </c>
      <c r="E12" s="18">
        <v>70</v>
      </c>
      <c r="F12" s="37"/>
      <c r="G12" s="19">
        <v>45.9</v>
      </c>
      <c r="H12" s="20">
        <v>45.73</v>
      </c>
      <c r="I12" s="19">
        <f t="shared" si="0"/>
        <v>91.63</v>
      </c>
      <c r="J12" s="17"/>
      <c r="K12" s="21">
        <v>90</v>
      </c>
      <c r="L12" s="18"/>
      <c r="M12" s="21">
        <v>50</v>
      </c>
      <c r="N12" s="18"/>
      <c r="O12" s="19">
        <v>0</v>
      </c>
      <c r="P12" s="22">
        <f t="shared" si="1"/>
        <v>0</v>
      </c>
      <c r="Q12" s="17"/>
      <c r="R12" s="22"/>
      <c r="S12" s="17"/>
      <c r="T12" s="22">
        <f t="shared" si="2"/>
        <v>301.63</v>
      </c>
      <c r="U12" s="47">
        <v>10</v>
      </c>
      <c r="V12" s="24" t="str">
        <f t="shared" si="3"/>
        <v>Goddäus</v>
      </c>
      <c r="W12" s="24" t="str">
        <f t="shared" si="3"/>
        <v>Erich</v>
      </c>
      <c r="X12" s="24" t="str">
        <f t="shared" si="3"/>
        <v>LV Berlin-Brandenburg</v>
      </c>
      <c r="Y12" s="26" t="str">
        <f t="shared" si="3"/>
        <v>S</v>
      </c>
      <c r="Z12" s="19">
        <v>59.6</v>
      </c>
      <c r="AA12" s="19">
        <v>55.44</v>
      </c>
      <c r="AB12" s="44">
        <f t="shared" si="4"/>
        <v>115.03999999999999</v>
      </c>
      <c r="AC12" s="17"/>
      <c r="AD12" s="19">
        <v>89.99</v>
      </c>
      <c r="AE12" s="22">
        <f t="shared" si="5"/>
        <v>134.98499999999999</v>
      </c>
      <c r="AF12" s="17"/>
      <c r="AG12" s="22">
        <f t="shared" si="6"/>
        <v>551.655</v>
      </c>
      <c r="AH12" s="47">
        <v>7</v>
      </c>
      <c r="AI12" s="21"/>
      <c r="AJ12" s="17"/>
      <c r="AK12" s="19"/>
      <c r="AL12" s="22"/>
      <c r="AN12" s="22"/>
      <c r="AO12" s="22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65" t="s">
        <v>27</v>
      </c>
      <c r="B13" s="65" t="s">
        <v>28</v>
      </c>
      <c r="C13" s="66" t="s">
        <v>29</v>
      </c>
      <c r="D13" s="70" t="s">
        <v>47</v>
      </c>
      <c r="E13" s="18">
        <v>40</v>
      </c>
      <c r="F13" s="37"/>
      <c r="G13" s="19">
        <v>35.24</v>
      </c>
      <c r="H13" s="20">
        <v>34.57</v>
      </c>
      <c r="I13" s="19">
        <f t="shared" si="0"/>
        <v>69.81</v>
      </c>
      <c r="J13" s="47"/>
      <c r="K13" s="21">
        <v>76</v>
      </c>
      <c r="L13" s="37"/>
      <c r="M13" s="21">
        <v>60</v>
      </c>
      <c r="N13" s="37"/>
      <c r="O13" s="19">
        <v>56.55</v>
      </c>
      <c r="P13" s="22">
        <f t="shared" si="1"/>
        <v>84.82499999999999</v>
      </c>
      <c r="Q13" s="47"/>
      <c r="R13" s="22"/>
      <c r="S13" s="47" t="s">
        <v>21</v>
      </c>
      <c r="T13" s="22">
        <f t="shared" si="2"/>
        <v>330.635</v>
      </c>
      <c r="U13" s="47">
        <v>9</v>
      </c>
      <c r="V13" s="24" t="str">
        <f t="shared" si="3"/>
        <v>Frahm</v>
      </c>
      <c r="W13" s="24" t="str">
        <f t="shared" si="3"/>
        <v>Manfred</v>
      </c>
      <c r="X13" s="24" t="str">
        <f t="shared" si="3"/>
        <v>AF Hohenschönhausen</v>
      </c>
      <c r="Y13" s="26" t="str">
        <f t="shared" si="3"/>
        <v>S</v>
      </c>
      <c r="Z13" s="19">
        <v>52.35</v>
      </c>
      <c r="AA13" s="19">
        <v>50.66</v>
      </c>
      <c r="AB13" s="44">
        <f t="shared" si="4"/>
        <v>103.00999999999999</v>
      </c>
      <c r="AC13" s="47"/>
      <c r="AD13" s="19">
        <v>0</v>
      </c>
      <c r="AE13" s="22">
        <f t="shared" si="5"/>
        <v>0</v>
      </c>
      <c r="AF13" s="47"/>
      <c r="AG13" s="22">
        <f t="shared" si="6"/>
        <v>433.645</v>
      </c>
      <c r="AH13" s="47">
        <v>8</v>
      </c>
      <c r="AI13" s="21"/>
      <c r="AJ13" s="47"/>
      <c r="AK13" s="19"/>
      <c r="AL13" s="22"/>
      <c r="AM13" s="48"/>
      <c r="AN13" s="22"/>
      <c r="AO13" s="22"/>
      <c r="AP13" s="47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65" t="s">
        <v>38</v>
      </c>
      <c r="B14" s="65" t="s">
        <v>28</v>
      </c>
      <c r="C14" s="66" t="s">
        <v>39</v>
      </c>
      <c r="D14" s="70" t="s">
        <v>47</v>
      </c>
      <c r="E14" s="18">
        <v>65</v>
      </c>
      <c r="F14" s="37"/>
      <c r="G14" s="19">
        <v>37.55</v>
      </c>
      <c r="H14" s="20">
        <v>36.09</v>
      </c>
      <c r="I14" s="19">
        <f t="shared" si="0"/>
        <v>73.64</v>
      </c>
      <c r="J14" s="47"/>
      <c r="K14" s="21">
        <v>90</v>
      </c>
      <c r="L14" s="37"/>
      <c r="M14" s="21">
        <v>90</v>
      </c>
      <c r="N14" s="37"/>
      <c r="O14" s="19">
        <v>54.67</v>
      </c>
      <c r="P14" s="22">
        <f t="shared" si="1"/>
        <v>82.005</v>
      </c>
      <c r="Q14" s="47"/>
      <c r="R14" s="22"/>
      <c r="S14" s="47"/>
      <c r="T14" s="22">
        <f t="shared" si="2"/>
        <v>400.645</v>
      </c>
      <c r="U14" s="47">
        <v>7</v>
      </c>
      <c r="V14" s="24" t="str">
        <f t="shared" si="3"/>
        <v>Reiß</v>
      </c>
      <c r="W14" s="24" t="str">
        <f t="shared" si="3"/>
        <v>Manfred</v>
      </c>
      <c r="X14" s="24" t="str">
        <f t="shared" si="3"/>
        <v>OG Hessenwinkel</v>
      </c>
      <c r="Y14" s="26" t="str">
        <f t="shared" si="3"/>
        <v>S</v>
      </c>
      <c r="Z14" s="19"/>
      <c r="AA14" s="19"/>
      <c r="AB14" s="44"/>
      <c r="AC14" s="47"/>
      <c r="AD14" s="19"/>
      <c r="AE14" s="22"/>
      <c r="AF14" s="47"/>
      <c r="AG14" s="22"/>
      <c r="AH14" s="47"/>
      <c r="AI14" s="21"/>
      <c r="AJ14" s="47"/>
      <c r="AK14" s="19"/>
      <c r="AL14" s="22"/>
      <c r="AM14" s="48"/>
      <c r="AN14" s="22"/>
      <c r="AO14" s="22"/>
      <c r="AP14" s="47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5" t="s">
        <v>33</v>
      </c>
      <c r="B15" s="65" t="s">
        <v>34</v>
      </c>
      <c r="C15" s="66" t="s">
        <v>29</v>
      </c>
      <c r="D15" s="71" t="s">
        <v>47</v>
      </c>
      <c r="E15" s="18">
        <v>70</v>
      </c>
      <c r="F15" s="37"/>
      <c r="G15" s="19">
        <v>42.51</v>
      </c>
      <c r="H15" s="20">
        <v>40.82</v>
      </c>
      <c r="I15" s="19">
        <f t="shared" si="0"/>
        <v>83.33</v>
      </c>
      <c r="J15" s="47"/>
      <c r="K15" s="8">
        <v>88</v>
      </c>
      <c r="L15" s="51"/>
      <c r="M15" s="21">
        <v>75</v>
      </c>
      <c r="N15" s="37"/>
      <c r="O15" s="19">
        <v>55.92</v>
      </c>
      <c r="P15" s="22">
        <f t="shared" si="1"/>
        <v>83.88</v>
      </c>
      <c r="Q15" s="51"/>
      <c r="R15" s="22"/>
      <c r="S15" s="51"/>
      <c r="T15" s="22">
        <f t="shared" si="2"/>
        <v>400.21</v>
      </c>
      <c r="U15" s="47">
        <v>8</v>
      </c>
      <c r="V15" s="24" t="str">
        <f t="shared" si="3"/>
        <v>Patt</v>
      </c>
      <c r="W15" s="24" t="str">
        <f t="shared" si="3"/>
        <v>Friedrich</v>
      </c>
      <c r="X15" s="24" t="str">
        <f t="shared" si="3"/>
        <v>AF Hohenschönhausen</v>
      </c>
      <c r="Y15" s="26" t="str">
        <f t="shared" si="3"/>
        <v>S</v>
      </c>
      <c r="Z15" s="19"/>
      <c r="AA15" s="19"/>
      <c r="AB15" s="44"/>
      <c r="AC15" s="51"/>
      <c r="AD15" s="19"/>
      <c r="AE15" s="22"/>
      <c r="AF15" s="47"/>
      <c r="AG15" s="22"/>
      <c r="AH15" s="47"/>
      <c r="AI15" s="21"/>
      <c r="AJ15" s="47"/>
      <c r="AK15" s="19"/>
      <c r="AL15" s="22"/>
      <c r="AM15" s="48"/>
      <c r="AN15" s="22"/>
      <c r="AO15" s="22"/>
      <c r="AP15" s="4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65"/>
      <c r="B16" s="65"/>
      <c r="C16" s="66"/>
      <c r="D16" s="70"/>
      <c r="E16" s="18"/>
      <c r="F16" s="37"/>
      <c r="G16" s="19"/>
      <c r="H16" s="20"/>
      <c r="I16" s="19"/>
      <c r="J16" s="47"/>
      <c r="L16" s="47"/>
      <c r="M16" s="21"/>
      <c r="N16" s="37"/>
      <c r="O16" s="19"/>
      <c r="P16" s="22"/>
      <c r="Q16" s="47"/>
      <c r="R16" s="22"/>
      <c r="S16" s="51"/>
      <c r="T16" s="22"/>
      <c r="U16" s="47"/>
      <c r="V16" s="24"/>
      <c r="W16" s="24"/>
      <c r="X16" s="24"/>
      <c r="Y16" s="26"/>
      <c r="Z16" s="19"/>
      <c r="AA16" s="19"/>
      <c r="AB16" s="44"/>
      <c r="AC16" s="47"/>
      <c r="AD16" s="19"/>
      <c r="AE16" s="22"/>
      <c r="AF16" s="47"/>
      <c r="AG16" s="22"/>
      <c r="AH16" s="47"/>
      <c r="AI16" s="21"/>
      <c r="AJ16" s="47"/>
      <c r="AK16" s="19"/>
      <c r="AL16" s="22"/>
      <c r="AM16" s="48"/>
      <c r="AN16" s="22"/>
      <c r="AO16" s="22"/>
      <c r="AP16" s="47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42" s="13" customFormat="1" ht="13.5" customHeight="1">
      <c r="A17" s="64" t="s">
        <v>56</v>
      </c>
      <c r="B17" s="65" t="s">
        <v>55</v>
      </c>
      <c r="C17" s="66" t="s">
        <v>29</v>
      </c>
      <c r="D17" s="70" t="s">
        <v>68</v>
      </c>
      <c r="E17" s="18">
        <v>85</v>
      </c>
      <c r="F17" s="37"/>
      <c r="G17" s="19">
        <v>36.1</v>
      </c>
      <c r="H17" s="20">
        <v>33.05</v>
      </c>
      <c r="I17" s="19">
        <f t="shared" si="0"/>
        <v>69.15</v>
      </c>
      <c r="J17" s="47"/>
      <c r="K17" s="21">
        <v>78</v>
      </c>
      <c r="L17" s="37"/>
      <c r="M17" s="21">
        <v>35</v>
      </c>
      <c r="N17" s="37"/>
      <c r="O17" s="19">
        <v>46.32</v>
      </c>
      <c r="P17" s="22">
        <f t="shared" si="1"/>
        <v>69.48</v>
      </c>
      <c r="Q17" s="47"/>
      <c r="R17" s="22"/>
      <c r="S17" s="47"/>
      <c r="T17" s="22">
        <f t="shared" si="2"/>
        <v>336.63</v>
      </c>
      <c r="U17" s="47">
        <v>1</v>
      </c>
      <c r="V17" s="24"/>
      <c r="W17" s="24"/>
      <c r="X17" s="24"/>
      <c r="Y17" s="26"/>
      <c r="Z17" s="19"/>
      <c r="AA17" s="19"/>
      <c r="AB17" s="44"/>
      <c r="AC17" s="47"/>
      <c r="AD17" s="19"/>
      <c r="AE17" s="22"/>
      <c r="AF17" s="47"/>
      <c r="AG17" s="22"/>
      <c r="AH17" s="47"/>
      <c r="AI17" s="21"/>
      <c r="AJ17" s="47"/>
      <c r="AK17" s="19"/>
      <c r="AL17" s="22"/>
      <c r="AM17" s="48"/>
      <c r="AN17" s="22"/>
      <c r="AO17" s="22"/>
      <c r="AP17" s="47"/>
    </row>
    <row r="18" spans="1:42" s="13" customFormat="1" ht="13.5" customHeight="1">
      <c r="A18" s="64" t="s">
        <v>59</v>
      </c>
      <c r="B18" s="64" t="s">
        <v>60</v>
      </c>
      <c r="C18" s="50" t="s">
        <v>77</v>
      </c>
      <c r="D18" s="49" t="s">
        <v>68</v>
      </c>
      <c r="E18" s="18">
        <v>55</v>
      </c>
      <c r="F18" s="37"/>
      <c r="G18" s="19">
        <v>34.66</v>
      </c>
      <c r="H18" s="20">
        <v>32.21</v>
      </c>
      <c r="I18" s="19">
        <f t="shared" si="0"/>
        <v>66.87</v>
      </c>
      <c r="J18" s="47"/>
      <c r="K18" s="21">
        <v>74</v>
      </c>
      <c r="L18" s="37"/>
      <c r="M18" s="21">
        <v>55</v>
      </c>
      <c r="N18" s="37"/>
      <c r="O18" s="19">
        <v>55.35</v>
      </c>
      <c r="P18" s="22">
        <f t="shared" si="1"/>
        <v>83.025</v>
      </c>
      <c r="Q18" s="59"/>
      <c r="R18" s="22"/>
      <c r="S18" s="47"/>
      <c r="T18" s="22">
        <f t="shared" si="2"/>
        <v>333.895</v>
      </c>
      <c r="U18" s="47">
        <v>2</v>
      </c>
      <c r="V18" s="24"/>
      <c r="W18" s="24"/>
      <c r="X18" s="24"/>
      <c r="Y18" s="26"/>
      <c r="Z18" s="19"/>
      <c r="AA18" s="19"/>
      <c r="AB18" s="44"/>
      <c r="AC18" s="47"/>
      <c r="AD18" s="19"/>
      <c r="AE18" s="22"/>
      <c r="AF18" s="47"/>
      <c r="AG18" s="22"/>
      <c r="AH18" s="47"/>
      <c r="AI18" s="21"/>
      <c r="AJ18" s="47"/>
      <c r="AK18" s="19"/>
      <c r="AL18" s="22"/>
      <c r="AM18" s="48"/>
      <c r="AN18" s="22"/>
      <c r="AO18" s="22"/>
      <c r="AP18" s="47"/>
    </row>
    <row r="19" spans="1:42" s="13" customFormat="1" ht="13.5" customHeight="1">
      <c r="A19" s="65" t="s">
        <v>57</v>
      </c>
      <c r="B19" s="65" t="s">
        <v>58</v>
      </c>
      <c r="C19" s="50" t="s">
        <v>29</v>
      </c>
      <c r="D19" s="70" t="s">
        <v>68</v>
      </c>
      <c r="E19" s="18">
        <v>45</v>
      </c>
      <c r="F19" s="37"/>
      <c r="G19" s="19">
        <v>30.05</v>
      </c>
      <c r="H19" s="20">
        <v>30</v>
      </c>
      <c r="I19" s="19">
        <f t="shared" si="0"/>
        <v>60.05</v>
      </c>
      <c r="J19" s="17"/>
      <c r="K19" s="21">
        <v>76</v>
      </c>
      <c r="L19" s="18"/>
      <c r="M19" s="21">
        <v>70</v>
      </c>
      <c r="N19" s="18"/>
      <c r="O19" s="19">
        <v>44.71</v>
      </c>
      <c r="P19" s="22">
        <f t="shared" si="1"/>
        <v>67.065</v>
      </c>
      <c r="Q19" s="17"/>
      <c r="R19" s="22"/>
      <c r="S19" s="47"/>
      <c r="T19" s="22">
        <f t="shared" si="2"/>
        <v>318.115</v>
      </c>
      <c r="U19" s="47">
        <v>3</v>
      </c>
      <c r="V19" s="24"/>
      <c r="W19" s="24"/>
      <c r="X19" s="24"/>
      <c r="Y19" s="26"/>
      <c r="Z19" s="19"/>
      <c r="AA19" s="19"/>
      <c r="AB19" s="44"/>
      <c r="AC19" s="17"/>
      <c r="AD19" s="19"/>
      <c r="AE19" s="22"/>
      <c r="AF19" s="17"/>
      <c r="AG19" s="22"/>
      <c r="AH19" s="17"/>
      <c r="AI19" s="21"/>
      <c r="AJ19" s="17"/>
      <c r="AK19" s="19"/>
      <c r="AL19" s="22"/>
      <c r="AM19" s="8"/>
      <c r="AN19" s="22"/>
      <c r="AO19" s="22"/>
      <c r="AP19" s="47"/>
    </row>
    <row r="20" spans="1:154" s="8" customFormat="1" ht="13.5" customHeight="1">
      <c r="A20" s="65" t="s">
        <v>45</v>
      </c>
      <c r="B20" s="65" t="s">
        <v>78</v>
      </c>
      <c r="C20" s="66" t="s">
        <v>51</v>
      </c>
      <c r="D20" s="70" t="s">
        <v>68</v>
      </c>
      <c r="E20" s="18">
        <v>40</v>
      </c>
      <c r="F20" s="37"/>
      <c r="G20" s="19">
        <v>33.48</v>
      </c>
      <c r="H20" s="20">
        <v>29.43</v>
      </c>
      <c r="I20" s="19">
        <f t="shared" si="0"/>
        <v>62.91</v>
      </c>
      <c r="J20" s="47"/>
      <c r="K20" s="21">
        <v>56</v>
      </c>
      <c r="L20" s="37" t="s">
        <v>21</v>
      </c>
      <c r="M20" s="21">
        <v>30</v>
      </c>
      <c r="N20" s="37"/>
      <c r="O20" s="19">
        <v>53.7</v>
      </c>
      <c r="P20" s="22">
        <f t="shared" si="1"/>
        <v>80.55000000000001</v>
      </c>
      <c r="Q20" s="47"/>
      <c r="R20" s="22"/>
      <c r="S20" s="47"/>
      <c r="T20" s="22">
        <f t="shared" si="2"/>
        <v>269.46000000000004</v>
      </c>
      <c r="U20" s="47">
        <v>4</v>
      </c>
      <c r="V20" s="24"/>
      <c r="W20" s="24"/>
      <c r="X20" s="24"/>
      <c r="Y20" s="26"/>
      <c r="Z20" s="19"/>
      <c r="AA20" s="19"/>
      <c r="AB20" s="44"/>
      <c r="AC20" s="47"/>
      <c r="AD20" s="19"/>
      <c r="AE20" s="22"/>
      <c r="AF20" s="47"/>
      <c r="AG20" s="22"/>
      <c r="AH20" s="47"/>
      <c r="AI20" s="21"/>
      <c r="AJ20" s="47"/>
      <c r="AK20" s="19"/>
      <c r="AL20" s="22"/>
      <c r="AM20" s="48"/>
      <c r="AN20" s="22"/>
      <c r="AO20" s="22"/>
      <c r="AP20" s="47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64" t="s">
        <v>54</v>
      </c>
      <c r="B21" s="64" t="s">
        <v>55</v>
      </c>
      <c r="C21" s="50" t="s">
        <v>29</v>
      </c>
      <c r="D21" s="49" t="s">
        <v>68</v>
      </c>
      <c r="E21" s="18">
        <v>35</v>
      </c>
      <c r="F21" s="37"/>
      <c r="G21" s="19">
        <v>27.2</v>
      </c>
      <c r="H21" s="20">
        <v>26.22</v>
      </c>
      <c r="I21" s="19">
        <f t="shared" si="0"/>
        <v>53.42</v>
      </c>
      <c r="J21" s="17"/>
      <c r="K21" s="21">
        <v>70</v>
      </c>
      <c r="L21" s="18"/>
      <c r="M21" s="21">
        <v>35</v>
      </c>
      <c r="N21" s="18"/>
      <c r="O21" s="19">
        <v>42.08</v>
      </c>
      <c r="P21" s="22">
        <f t="shared" si="1"/>
        <v>63.12</v>
      </c>
      <c r="Q21" s="17"/>
      <c r="R21" s="22"/>
      <c r="S21" s="60"/>
      <c r="T21" s="22">
        <f t="shared" si="2"/>
        <v>256.54</v>
      </c>
      <c r="U21" s="47">
        <v>5</v>
      </c>
      <c r="V21" s="24"/>
      <c r="W21" s="24"/>
      <c r="X21" s="24"/>
      <c r="Y21" s="26"/>
      <c r="Z21" s="19"/>
      <c r="AA21" s="19"/>
      <c r="AB21" s="44"/>
      <c r="AC21" s="17"/>
      <c r="AD21" s="19"/>
      <c r="AE21" s="22"/>
      <c r="AF21" s="17"/>
      <c r="AG21" s="22"/>
      <c r="AH21" s="17"/>
      <c r="AI21" s="21"/>
      <c r="AJ21" s="17"/>
      <c r="AK21" s="19"/>
      <c r="AL21" s="22"/>
      <c r="AN21" s="22"/>
      <c r="AO21" s="22"/>
      <c r="AP21" s="47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64"/>
      <c r="B22" s="64"/>
      <c r="C22" s="50"/>
      <c r="D22" s="49"/>
      <c r="E22" s="18"/>
      <c r="F22" s="37"/>
      <c r="G22" s="19"/>
      <c r="H22" s="20"/>
      <c r="I22" s="19"/>
      <c r="J22" s="47"/>
      <c r="K22" s="21"/>
      <c r="L22" s="37"/>
      <c r="M22" s="21"/>
      <c r="N22" s="37"/>
      <c r="O22" s="19"/>
      <c r="P22" s="22"/>
      <c r="Q22" s="47"/>
      <c r="R22" s="22"/>
      <c r="S22" s="47"/>
      <c r="T22" s="22"/>
      <c r="U22" s="47"/>
      <c r="V22" s="24"/>
      <c r="W22" s="24"/>
      <c r="X22" s="24"/>
      <c r="Y22" s="26"/>
      <c r="Z22" s="19"/>
      <c r="AA22" s="19"/>
      <c r="AB22" s="44"/>
      <c r="AC22" s="47"/>
      <c r="AD22" s="19"/>
      <c r="AE22" s="22"/>
      <c r="AF22" s="47"/>
      <c r="AG22" s="22"/>
      <c r="AH22" s="47"/>
      <c r="AI22" s="21"/>
      <c r="AJ22" s="47"/>
      <c r="AK22" s="19"/>
      <c r="AL22" s="22"/>
      <c r="AM22" s="48"/>
      <c r="AN22" s="22"/>
      <c r="AO22" s="22"/>
      <c r="AP22" s="47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64" t="s">
        <v>57</v>
      </c>
      <c r="B23" s="50" t="s">
        <v>61</v>
      </c>
      <c r="C23" s="50" t="s">
        <v>29</v>
      </c>
      <c r="D23" s="49" t="s">
        <v>63</v>
      </c>
      <c r="E23" s="18">
        <v>85</v>
      </c>
      <c r="F23" s="37"/>
      <c r="G23" s="19">
        <v>48.5</v>
      </c>
      <c r="H23" s="20">
        <v>46.77</v>
      </c>
      <c r="I23" s="19">
        <f t="shared" si="0"/>
        <v>95.27000000000001</v>
      </c>
      <c r="J23" s="17"/>
      <c r="K23" s="21">
        <v>92</v>
      </c>
      <c r="L23" s="18"/>
      <c r="M23" s="21">
        <v>85</v>
      </c>
      <c r="N23" s="18"/>
      <c r="O23" s="19">
        <v>65.67</v>
      </c>
      <c r="P23" s="22">
        <f t="shared" si="1"/>
        <v>98.505</v>
      </c>
      <c r="Q23" s="17"/>
      <c r="R23" s="22"/>
      <c r="S23" s="55"/>
      <c r="T23" s="22">
        <f t="shared" si="2"/>
        <v>455.775</v>
      </c>
      <c r="U23" s="47">
        <v>1</v>
      </c>
      <c r="V23" s="24" t="str">
        <f>A23</f>
        <v>Schulz</v>
      </c>
      <c r="W23" s="24" t="str">
        <f>B23</f>
        <v>Steffen</v>
      </c>
      <c r="X23" s="24" t="str">
        <f>C23</f>
        <v>AF Hohenschönhausen</v>
      </c>
      <c r="Y23" s="26" t="str">
        <f>D23</f>
        <v>AJM</v>
      </c>
      <c r="Z23" s="19">
        <v>57.77</v>
      </c>
      <c r="AA23" s="19">
        <v>56.49</v>
      </c>
      <c r="AB23" s="44">
        <f>SUM(Z23,AA23)</f>
        <v>114.26</v>
      </c>
      <c r="AC23" s="17"/>
      <c r="AD23" s="19">
        <v>87.27</v>
      </c>
      <c r="AE23" s="22">
        <f>AD23*1.5</f>
        <v>130.905</v>
      </c>
      <c r="AF23" s="17"/>
      <c r="AG23" s="22">
        <f>SUM(T23,AB23,AE23)</f>
        <v>700.9399999999999</v>
      </c>
      <c r="AH23" s="47">
        <v>1</v>
      </c>
      <c r="AI23" s="21"/>
      <c r="AJ23" s="17"/>
      <c r="AK23" s="19"/>
      <c r="AL23" s="22"/>
      <c r="AN23" s="22"/>
      <c r="AO23" s="22"/>
      <c r="AP23" s="4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57" customFormat="1" ht="13.5" customHeight="1">
      <c r="A24" s="65" t="s">
        <v>59</v>
      </c>
      <c r="B24" s="65" t="s">
        <v>62</v>
      </c>
      <c r="C24" s="50" t="s">
        <v>77</v>
      </c>
      <c r="D24" s="70" t="s">
        <v>64</v>
      </c>
      <c r="E24" s="18">
        <v>65</v>
      </c>
      <c r="F24" s="37"/>
      <c r="G24" s="19">
        <v>31.09</v>
      </c>
      <c r="H24" s="20">
        <v>30.59</v>
      </c>
      <c r="I24" s="19">
        <f t="shared" si="0"/>
        <v>61.68</v>
      </c>
      <c r="J24" s="55"/>
      <c r="K24" s="21">
        <v>74</v>
      </c>
      <c r="L24" s="53"/>
      <c r="M24" s="67">
        <v>65</v>
      </c>
      <c r="N24" s="53"/>
      <c r="O24" s="19">
        <v>46.08</v>
      </c>
      <c r="P24" s="22">
        <f t="shared" si="1"/>
        <v>69.12</v>
      </c>
      <c r="Q24" s="55"/>
      <c r="R24" s="22"/>
      <c r="S24" s="55"/>
      <c r="T24" s="22">
        <f t="shared" si="2"/>
        <v>334.8</v>
      </c>
      <c r="U24" s="47">
        <v>2</v>
      </c>
      <c r="V24" s="24"/>
      <c r="W24" s="24"/>
      <c r="X24" s="24"/>
      <c r="Y24" s="26"/>
      <c r="Z24" s="19"/>
      <c r="AA24" s="19"/>
      <c r="AB24" s="44"/>
      <c r="AC24" s="55"/>
      <c r="AD24" s="19"/>
      <c r="AE24" s="22"/>
      <c r="AF24" s="55"/>
      <c r="AG24" s="22"/>
      <c r="AH24" s="47"/>
      <c r="AI24" s="56"/>
      <c r="AJ24" s="55"/>
      <c r="AK24" s="54"/>
      <c r="AL24" s="22"/>
      <c r="AN24" s="22"/>
      <c r="AO24" s="22"/>
      <c r="AP24" s="47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</row>
    <row r="25" spans="1:154" s="57" customFormat="1" ht="13.5" customHeight="1">
      <c r="A25" s="65" t="s">
        <v>45</v>
      </c>
      <c r="B25" s="65" t="s">
        <v>72</v>
      </c>
      <c r="C25" s="66" t="s">
        <v>51</v>
      </c>
      <c r="D25" s="70" t="s">
        <v>73</v>
      </c>
      <c r="E25" s="18"/>
      <c r="F25" s="37"/>
      <c r="G25" s="19"/>
      <c r="H25" s="20"/>
      <c r="I25" s="19"/>
      <c r="J25" s="55"/>
      <c r="K25" s="21">
        <v>48</v>
      </c>
      <c r="L25" s="53"/>
      <c r="M25" s="67">
        <v>20</v>
      </c>
      <c r="N25" s="53"/>
      <c r="O25" s="19">
        <v>35.53</v>
      </c>
      <c r="P25" s="22">
        <f t="shared" si="1"/>
        <v>53.295</v>
      </c>
      <c r="Q25" s="55"/>
      <c r="R25" s="22">
        <f>K25+M25+P25</f>
        <v>121.295</v>
      </c>
      <c r="S25" s="55">
        <v>1</v>
      </c>
      <c r="T25" s="22"/>
      <c r="U25" s="47"/>
      <c r="V25" s="24"/>
      <c r="W25" s="24"/>
      <c r="X25" s="24"/>
      <c r="Y25" s="26"/>
      <c r="Z25" s="19"/>
      <c r="AA25" s="19"/>
      <c r="AB25" s="44"/>
      <c r="AC25" s="55"/>
      <c r="AD25" s="19"/>
      <c r="AE25" s="22"/>
      <c r="AF25" s="55"/>
      <c r="AG25" s="22"/>
      <c r="AH25" s="47"/>
      <c r="AI25" s="56"/>
      <c r="AJ25" s="55"/>
      <c r="AK25" s="54"/>
      <c r="AL25" s="22"/>
      <c r="AN25" s="22"/>
      <c r="AO25" s="22"/>
      <c r="AP25" s="47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</row>
    <row r="26" spans="1:154" s="8" customFormat="1" ht="13.5" customHeight="1">
      <c r="A26" s="64"/>
      <c r="B26" s="50"/>
      <c r="C26" s="50"/>
      <c r="D26" s="49"/>
      <c r="E26" s="18"/>
      <c r="F26" s="37"/>
      <c r="G26" s="19"/>
      <c r="H26" s="20"/>
      <c r="I26" s="19"/>
      <c r="J26" s="17"/>
      <c r="K26" s="21"/>
      <c r="L26" s="18"/>
      <c r="M26" s="21"/>
      <c r="N26" s="18"/>
      <c r="O26" s="19"/>
      <c r="P26" s="22"/>
      <c r="Q26" s="17"/>
      <c r="R26" s="22"/>
      <c r="S26" s="17"/>
      <c r="T26" s="22"/>
      <c r="U26" s="47"/>
      <c r="V26" s="24"/>
      <c r="W26" s="24"/>
      <c r="X26" s="24"/>
      <c r="Y26" s="26"/>
      <c r="Z26" s="19"/>
      <c r="AA26" s="19"/>
      <c r="AB26" s="44"/>
      <c r="AC26" s="17"/>
      <c r="AD26" s="19"/>
      <c r="AE26" s="22"/>
      <c r="AF26" s="17"/>
      <c r="AG26" s="22"/>
      <c r="AH26" s="17"/>
      <c r="AI26" s="21"/>
      <c r="AJ26" s="17"/>
      <c r="AK26" s="19"/>
      <c r="AL26" s="22"/>
      <c r="AN26" s="22"/>
      <c r="AO26" s="22"/>
      <c r="AP26" s="4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4" t="s">
        <v>69</v>
      </c>
      <c r="B27" s="50" t="s">
        <v>70</v>
      </c>
      <c r="C27" s="50" t="s">
        <v>77</v>
      </c>
      <c r="D27" s="49" t="s">
        <v>71</v>
      </c>
      <c r="E27" s="18"/>
      <c r="F27" s="37"/>
      <c r="G27" s="19"/>
      <c r="H27" s="20"/>
      <c r="I27" s="19"/>
      <c r="J27" s="47"/>
      <c r="K27" s="21">
        <v>80</v>
      </c>
      <c r="L27" s="37"/>
      <c r="M27" s="21">
        <v>55</v>
      </c>
      <c r="N27" s="37"/>
      <c r="O27" s="19">
        <v>52.6</v>
      </c>
      <c r="P27" s="22">
        <f t="shared" si="1"/>
        <v>78.9</v>
      </c>
      <c r="Q27" s="47"/>
      <c r="R27" s="22">
        <f>K27+M27+P27</f>
        <v>213.9</v>
      </c>
      <c r="S27" s="47">
        <v>1</v>
      </c>
      <c r="T27" s="22"/>
      <c r="U27" s="47"/>
      <c r="V27" s="24"/>
      <c r="W27" s="24"/>
      <c r="X27" s="24"/>
      <c r="Y27" s="26"/>
      <c r="Z27" s="19"/>
      <c r="AA27" s="19"/>
      <c r="AB27" s="44"/>
      <c r="AC27" s="47"/>
      <c r="AD27" s="19"/>
      <c r="AE27" s="22"/>
      <c r="AF27" s="47"/>
      <c r="AG27" s="22"/>
      <c r="AH27" s="69"/>
      <c r="AI27" s="21"/>
      <c r="AJ27" s="47"/>
      <c r="AK27" s="19"/>
      <c r="AL27" s="22"/>
      <c r="AM27" s="48"/>
      <c r="AN27" s="22"/>
      <c r="AO27" s="22"/>
      <c r="AP27" s="47" t="s">
        <v>21</v>
      </c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4" t="s">
        <v>65</v>
      </c>
      <c r="B28" s="50" t="s">
        <v>67</v>
      </c>
      <c r="C28" s="50" t="s">
        <v>75</v>
      </c>
      <c r="D28" s="49" t="s">
        <v>71</v>
      </c>
      <c r="E28" s="18"/>
      <c r="F28" s="37"/>
      <c r="G28" s="19"/>
      <c r="H28" s="20"/>
      <c r="I28" s="19"/>
      <c r="J28" s="47"/>
      <c r="K28" s="21">
        <v>60</v>
      </c>
      <c r="L28" s="37"/>
      <c r="M28" s="21">
        <v>35</v>
      </c>
      <c r="N28" s="37"/>
      <c r="O28" s="19">
        <v>44.05</v>
      </c>
      <c r="P28" s="22">
        <f t="shared" si="1"/>
        <v>66.07499999999999</v>
      </c>
      <c r="Q28" s="59"/>
      <c r="R28" s="22">
        <f>K28+M28+P28</f>
        <v>161.075</v>
      </c>
      <c r="S28" s="47">
        <v>2</v>
      </c>
      <c r="T28" s="22"/>
      <c r="U28" s="47"/>
      <c r="V28" s="24"/>
      <c r="W28" s="24"/>
      <c r="X28" s="24"/>
      <c r="Y28" s="26"/>
      <c r="Z28" s="19"/>
      <c r="AA28" s="19"/>
      <c r="AB28" s="44"/>
      <c r="AC28" s="47"/>
      <c r="AD28" s="19"/>
      <c r="AE28" s="22"/>
      <c r="AF28" s="47"/>
      <c r="AG28" s="22"/>
      <c r="AH28" s="68"/>
      <c r="AI28" s="21"/>
      <c r="AJ28" s="47"/>
      <c r="AK28" s="19"/>
      <c r="AL28" s="22"/>
      <c r="AM28" s="48"/>
      <c r="AN28" s="22"/>
      <c r="AO28" s="22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4" t="s">
        <v>65</v>
      </c>
      <c r="B29" s="50" t="s">
        <v>74</v>
      </c>
      <c r="C29" s="50" t="s">
        <v>29</v>
      </c>
      <c r="D29" s="49" t="s">
        <v>71</v>
      </c>
      <c r="E29" s="18"/>
      <c r="F29" s="37"/>
      <c r="G29" s="19"/>
      <c r="H29" s="20"/>
      <c r="I29" s="19"/>
      <c r="J29" s="47"/>
      <c r="K29" s="21">
        <v>52</v>
      </c>
      <c r="L29" s="37"/>
      <c r="M29" s="21">
        <v>25</v>
      </c>
      <c r="N29" s="37"/>
      <c r="O29" s="19">
        <v>46.34</v>
      </c>
      <c r="P29" s="22">
        <f t="shared" si="1"/>
        <v>69.51</v>
      </c>
      <c r="Q29" s="51"/>
      <c r="R29" s="22">
        <f>K29+M29+P29</f>
        <v>146.51</v>
      </c>
      <c r="S29" s="47">
        <v>3</v>
      </c>
      <c r="T29" s="22"/>
      <c r="U29" s="47"/>
      <c r="V29" s="24"/>
      <c r="W29" s="24"/>
      <c r="X29" s="24"/>
      <c r="Y29" s="26"/>
      <c r="Z29" s="19"/>
      <c r="AA29" s="19"/>
      <c r="AB29" s="44"/>
      <c r="AC29" s="47"/>
      <c r="AD29" s="19"/>
      <c r="AE29" s="22"/>
      <c r="AF29" s="47"/>
      <c r="AG29" s="22"/>
      <c r="AH29" s="69"/>
      <c r="AI29" s="21"/>
      <c r="AJ29" s="47"/>
      <c r="AK29" s="19"/>
      <c r="AL29" s="22"/>
      <c r="AM29" s="48"/>
      <c r="AN29" s="22"/>
      <c r="AO29" s="22"/>
      <c r="AP29" s="47" t="s">
        <v>21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42" s="13" customFormat="1" ht="13.5" customHeight="1">
      <c r="A30" s="64" t="s">
        <v>65</v>
      </c>
      <c r="B30" s="50" t="s">
        <v>66</v>
      </c>
      <c r="C30" s="50" t="s">
        <v>29</v>
      </c>
      <c r="D30" s="49" t="s">
        <v>71</v>
      </c>
      <c r="E30" s="18"/>
      <c r="F30" s="37"/>
      <c r="G30" s="19"/>
      <c r="H30" s="20"/>
      <c r="I30" s="19"/>
      <c r="J30" s="51"/>
      <c r="K30" s="21">
        <v>60</v>
      </c>
      <c r="L30" s="37"/>
      <c r="M30" s="21">
        <v>15</v>
      </c>
      <c r="N30" s="37"/>
      <c r="O30" s="19">
        <v>36.53</v>
      </c>
      <c r="P30" s="22">
        <f t="shared" si="1"/>
        <v>54.795</v>
      </c>
      <c r="Q30" s="47"/>
      <c r="R30" s="22">
        <f>K30+M30+P30</f>
        <v>129.79500000000002</v>
      </c>
      <c r="S30" s="47">
        <v>4</v>
      </c>
      <c r="T30" s="22"/>
      <c r="U30" s="47"/>
      <c r="V30" s="24"/>
      <c r="W30" s="24"/>
      <c r="X30" s="24"/>
      <c r="Y30" s="26"/>
      <c r="Z30" s="19"/>
      <c r="AA30" s="19"/>
      <c r="AB30" s="44"/>
      <c r="AC30" s="47"/>
      <c r="AD30" s="19"/>
      <c r="AE30" s="22"/>
      <c r="AF30" s="47"/>
      <c r="AG30" s="22"/>
      <c r="AH30" s="55"/>
      <c r="AI30" s="21"/>
      <c r="AJ30" s="51"/>
      <c r="AK30" s="19"/>
      <c r="AL30" s="22"/>
      <c r="AM30" s="63"/>
      <c r="AN30" s="22"/>
      <c r="AO30" s="22"/>
      <c r="AP30" s="47"/>
    </row>
    <row r="31" spans="1:42" s="13" customFormat="1" ht="13.5" customHeight="1">
      <c r="A31" s="64"/>
      <c r="B31" s="50"/>
      <c r="C31" s="50"/>
      <c r="D31" s="49"/>
      <c r="E31" s="18"/>
      <c r="F31" s="37"/>
      <c r="G31" s="19"/>
      <c r="H31" s="20"/>
      <c r="I31" s="19"/>
      <c r="J31" s="47"/>
      <c r="K31" s="21"/>
      <c r="L31" s="37"/>
      <c r="M31" s="21"/>
      <c r="N31" s="37"/>
      <c r="O31" s="19"/>
      <c r="P31" s="22"/>
      <c r="Q31" s="47"/>
      <c r="R31" s="22"/>
      <c r="S31" s="47"/>
      <c r="T31" s="22"/>
      <c r="U31" s="47"/>
      <c r="V31" s="24"/>
      <c r="W31" s="24"/>
      <c r="X31" s="24"/>
      <c r="Y31" s="26"/>
      <c r="Z31" s="19"/>
      <c r="AA31" s="19"/>
      <c r="AB31" s="44"/>
      <c r="AC31" s="47"/>
      <c r="AD31" s="19"/>
      <c r="AE31" s="22"/>
      <c r="AF31" s="47"/>
      <c r="AG31" s="22"/>
      <c r="AH31" s="69"/>
      <c r="AI31" s="21"/>
      <c r="AJ31" s="47"/>
      <c r="AK31" s="19"/>
      <c r="AL31" s="22"/>
      <c r="AM31" s="48"/>
      <c r="AN31" s="22"/>
      <c r="AO31" s="22"/>
      <c r="AP31" s="47"/>
    </row>
    <row r="32" spans="1:42" s="13" customFormat="1" ht="13.5" customHeight="1">
      <c r="A32" s="64"/>
      <c r="B32" s="50"/>
      <c r="C32" s="50"/>
      <c r="D32" s="49"/>
      <c r="E32" s="18"/>
      <c r="F32" s="37"/>
      <c r="G32" s="19"/>
      <c r="H32" s="20"/>
      <c r="I32" s="19"/>
      <c r="J32" s="47"/>
      <c r="K32" s="21"/>
      <c r="L32" s="37"/>
      <c r="M32" s="21"/>
      <c r="N32" s="37"/>
      <c r="O32" s="19"/>
      <c r="P32" s="22"/>
      <c r="Q32" s="47"/>
      <c r="R32" s="22"/>
      <c r="S32" s="47"/>
      <c r="T32" s="22"/>
      <c r="U32" s="47"/>
      <c r="V32" s="24"/>
      <c r="W32" s="24"/>
      <c r="X32" s="24"/>
      <c r="Y32" s="26"/>
      <c r="Z32" s="19"/>
      <c r="AA32" s="19"/>
      <c r="AB32" s="44"/>
      <c r="AC32" s="47"/>
      <c r="AD32" s="19"/>
      <c r="AE32" s="22"/>
      <c r="AF32" s="47"/>
      <c r="AG32" s="22"/>
      <c r="AH32" s="69"/>
      <c r="AI32" s="21"/>
      <c r="AJ32" s="47"/>
      <c r="AK32" s="19"/>
      <c r="AL32" s="22"/>
      <c r="AM32" s="48"/>
      <c r="AN32" s="22"/>
      <c r="AO32" s="22"/>
      <c r="AP32" s="47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2007-05-19T16:10:24Z</cp:lastPrinted>
  <dcterms:created xsi:type="dcterms:W3CDTF">2000-04-20T06:06:45Z</dcterms:created>
  <dcterms:modified xsi:type="dcterms:W3CDTF">2007-05-19T16:11:53Z</dcterms:modified>
  <cp:category/>
  <cp:version/>
  <cp:contentType/>
  <cp:contentStatus/>
</cp:coreProperties>
</file>