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1"/>
  </bookViews>
  <sheets>
    <sheet name="3-Kämpfer" sheetId="1" r:id="rId1"/>
    <sheet name="alle (3)" sheetId="2" r:id="rId2"/>
    <sheet name="alle" sheetId="3" r:id="rId3"/>
  </sheets>
  <definedNames/>
  <calcPr fullCalcOnLoad="1"/>
</workbook>
</file>

<file path=xl/sharedStrings.xml><?xml version="1.0" encoding="utf-8"?>
<sst xmlns="http://schemas.openxmlformats.org/spreadsheetml/2006/main" count="388" uniqueCount="138">
  <si>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</si>
  <si>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</si>
  <si>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</si>
  <si>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</si>
  <si>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</si>
  <si>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</si>
  <si>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</si>
  <si>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</si>
  <si>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</si>
  <si>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</si>
  <si>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</si>
  <si>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</si>
  <si>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</si>
  <si>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</si>
  <si>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</si>
  <si>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</si>
  <si>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</si>
  <si>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</si>
  <si>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</si>
  <si>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</si>
  <si>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</si>
  <si>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</si>
  <si>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</si>
  <si>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</si>
  <si>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</si>
  <si>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</si>
  <si>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</si>
  <si>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Ergebnisliste  Berliner Meisterschaft im Castingsport am 21. und 22. Juni 2008 Sportanlage Scharnweberstraße</t>
  </si>
  <si>
    <t>SC Borussia 1920 Friedr.</t>
  </si>
  <si>
    <t>VDSF</t>
  </si>
  <si>
    <t>LV Berlin - Brandenburg</t>
  </si>
  <si>
    <t>Fischer</t>
  </si>
  <si>
    <t>Leuthäuser</t>
  </si>
  <si>
    <t>Dennis</t>
  </si>
  <si>
    <t>DJM</t>
  </si>
  <si>
    <t>Lattke</t>
  </si>
  <si>
    <t>Jonas</t>
  </si>
  <si>
    <t>Linda-Marie</t>
  </si>
  <si>
    <t>Casting Club Peitz</t>
  </si>
  <si>
    <t>CJW</t>
  </si>
  <si>
    <t>Gabrielczyk</t>
  </si>
  <si>
    <t>AV Lichtenberg 1999</t>
  </si>
  <si>
    <t>DAV</t>
  </si>
  <si>
    <t>Wagner</t>
  </si>
  <si>
    <t>Eric</t>
  </si>
  <si>
    <t>Wolkenstein</t>
  </si>
  <si>
    <t>Abel</t>
  </si>
  <si>
    <t>Pascal</t>
  </si>
  <si>
    <t>Merten</t>
  </si>
  <si>
    <t>Tim</t>
  </si>
  <si>
    <t>Kaersten</t>
  </si>
  <si>
    <t>Eggert</t>
  </si>
  <si>
    <t>Isabell</t>
  </si>
  <si>
    <t>Kühn</t>
  </si>
  <si>
    <t>Dustin</t>
  </si>
  <si>
    <t>Ronny</t>
  </si>
  <si>
    <t>CJM</t>
  </si>
  <si>
    <t>Schulz</t>
  </si>
  <si>
    <t>AF Hohenschönhausen</t>
  </si>
  <si>
    <t>FK</t>
  </si>
  <si>
    <t>Waschnig</t>
  </si>
  <si>
    <t>Thorsten</t>
  </si>
  <si>
    <t>SAV 1947 Spandau</t>
  </si>
  <si>
    <t>Martin</t>
  </si>
  <si>
    <t>Zepke</t>
  </si>
  <si>
    <t>Wolfgang</t>
  </si>
  <si>
    <t>Tröger</t>
  </si>
  <si>
    <t>Kevin</t>
  </si>
  <si>
    <t>FKJ</t>
  </si>
  <si>
    <t>Markus</t>
  </si>
  <si>
    <t>Bartel</t>
  </si>
  <si>
    <t>Rudi</t>
  </si>
  <si>
    <t>Kolpak</t>
  </si>
  <si>
    <t>Patrick</t>
  </si>
  <si>
    <t>Graf</t>
  </si>
  <si>
    <t>Herbert</t>
  </si>
  <si>
    <t>Ernst</t>
  </si>
  <si>
    <t>Kathrin</t>
  </si>
  <si>
    <t>LD</t>
  </si>
  <si>
    <t>Erdmann</t>
  </si>
  <si>
    <t>Gabi</t>
  </si>
  <si>
    <t>Matthes</t>
  </si>
  <si>
    <t>Katharina</t>
  </si>
  <si>
    <t>Conny</t>
  </si>
  <si>
    <t>Nicole</t>
  </si>
  <si>
    <t>SAV Süd Tempelhof</t>
  </si>
  <si>
    <t>Kehr</t>
  </si>
  <si>
    <t>Schwabe</t>
  </si>
  <si>
    <t>Christin</t>
  </si>
  <si>
    <t>Madauß</t>
  </si>
  <si>
    <t>Felix</t>
  </si>
  <si>
    <t>LM</t>
  </si>
  <si>
    <t>Weigel</t>
  </si>
  <si>
    <t>Thomas</t>
  </si>
  <si>
    <t>Steffen</t>
  </si>
  <si>
    <t>Kittlitz</t>
  </si>
  <si>
    <t>Carsten von</t>
  </si>
  <si>
    <t>Hüter</t>
  </si>
  <si>
    <t>Andreas</t>
  </si>
  <si>
    <t>Musial</t>
  </si>
  <si>
    <t>Carsten</t>
  </si>
  <si>
    <t>Gath</t>
  </si>
  <si>
    <t>Benjamin</t>
  </si>
  <si>
    <t>Oliver</t>
  </si>
  <si>
    <t>Paege</t>
  </si>
  <si>
    <t>Behlert</t>
  </si>
  <si>
    <t>Detlef</t>
  </si>
  <si>
    <t>AF Wendenschloss</t>
  </si>
  <si>
    <t>S</t>
  </si>
  <si>
    <t>Oelke</t>
  </si>
  <si>
    <t>Heinz</t>
  </si>
  <si>
    <t>Frahm</t>
  </si>
  <si>
    <t>Manfred</t>
  </si>
  <si>
    <t>Neumann</t>
  </si>
  <si>
    <t>Peter</t>
  </si>
  <si>
    <t>OG Hessenwinkel</t>
  </si>
  <si>
    <t>Goddäus</t>
  </si>
  <si>
    <t>Erich</t>
  </si>
  <si>
    <t>Nowak</t>
  </si>
  <si>
    <t>Lutz</t>
  </si>
  <si>
    <t>Reiß</t>
  </si>
  <si>
    <t>Volker</t>
  </si>
  <si>
    <t>VdSA Kellinghusen</t>
  </si>
  <si>
    <t>Fliege Weit Zweihand</t>
  </si>
  <si>
    <t>Demin</t>
  </si>
  <si>
    <t>Shenia</t>
  </si>
  <si>
    <t>AJM</t>
  </si>
  <si>
    <t>Kuhfahl</t>
  </si>
  <si>
    <t>Jean - Paul</t>
  </si>
  <si>
    <t>Daniel</t>
  </si>
  <si>
    <t>BJM</t>
  </si>
  <si>
    <t>Brückner</t>
  </si>
  <si>
    <t>David</t>
  </si>
  <si>
    <t>SG</t>
  </si>
  <si>
    <t>Pipka</t>
  </si>
  <si>
    <t>Heine</t>
  </si>
  <si>
    <t>Jens</t>
  </si>
  <si>
    <t>Ecke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</si>
</sst>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</cellStyleXfs>
  <cellXfs count="11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4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19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shrinkToFit="1"/>
      <protection/>
    </xf>
    <xf numFmtId="0" fontId="23" fillId="0" borderId="10" xfId="0" applyFont="1" applyBorder="1" applyAlignment="1">
      <alignment horizontal="left" shrinkToFit="1"/>
    </xf>
    <xf numFmtId="0" fontId="22" fillId="0" borderId="10" xfId="0" applyFont="1" applyBorder="1" applyAlignment="1">
      <alignment horizontal="left" shrinkToFit="1"/>
    </xf>
    <xf numFmtId="0" fontId="22" fillId="0" borderId="12" xfId="0" applyFont="1" applyBorder="1" applyAlignment="1">
      <alignment horizontal="left" shrinkToFit="1"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3" fillId="0" borderId="10" xfId="0" applyFont="1" applyBorder="1" applyAlignment="1">
      <alignment horizontal="left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4" fontId="4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3" xfId="0" applyBorder="1" applyAlignment="1">
      <alignment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4" xfId="0" applyBorder="1" applyAlignment="1">
      <alignment/>
    </xf>
    <xf numFmtId="3" fontId="8" fillId="0" borderId="13" xfId="0" applyNumberFormat="1" applyFont="1" applyFill="1" applyBorder="1" applyAlignment="1" applyProtection="1">
      <alignment horizontal="center" shrinkToFit="1"/>
      <protection/>
    </xf>
    <xf numFmtId="4" fontId="8" fillId="0" borderId="14" xfId="0" applyNumberFormat="1" applyFont="1" applyFill="1" applyBorder="1" applyAlignment="1" applyProtection="1">
      <alignment horizontal="center" shrinkToFit="1"/>
      <protection/>
    </xf>
    <xf numFmtId="4" fontId="8" fillId="0" borderId="13" xfId="0" applyNumberFormat="1" applyFont="1" applyFill="1" applyBorder="1" applyAlignment="1" applyProtection="1">
      <alignment horizontal="center" shrinkToFit="1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3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7"/>
  <sheetViews>
    <sheetView zoomScalePageLayoutView="0" workbookViewId="0" topLeftCell="A3">
      <selection activeCell="I7" sqref="I7"/>
    </sheetView>
  </sheetViews>
  <sheetFormatPr defaultColWidth="10.00390625" defaultRowHeight="12.75"/>
  <cols>
    <col min="1" max="1" width="10.28125" style="90" customWidth="1"/>
    <col min="2" max="2" width="9.140625" style="90" customWidth="1"/>
    <col min="3" max="3" width="15.57421875" style="90" customWidth="1"/>
    <col min="4" max="5" width="4.57421875" style="82" customWidth="1"/>
    <col min="6" max="6" width="5.421875" style="1" customWidth="1"/>
    <col min="7" max="7" width="4.140625" style="73" customWidth="1"/>
    <col min="8" max="8" width="6.8515625" style="3" customWidth="1"/>
    <col min="9" max="9" width="7.421875" style="2" customWidth="1"/>
    <col min="10" max="10" width="7.8515625" style="3" customWidth="1"/>
    <col min="11" max="11" width="4.00390625" style="6" customWidth="1"/>
    <col min="12" max="12" width="4.7109375" style="7" customWidth="1"/>
    <col min="13" max="13" width="3.421875" style="1" customWidth="1"/>
    <col min="14" max="14" width="6.7109375" style="7" customWidth="1"/>
    <col min="15" max="15" width="4.140625" style="1" customWidth="1"/>
    <col min="16" max="16" width="6.7109375" style="3" customWidth="1"/>
    <col min="17" max="17" width="9.421875" style="4" customWidth="1"/>
    <col min="18" max="18" width="3.57421875" style="6" customWidth="1"/>
    <col min="19" max="19" width="8.7109375" style="4" customWidth="1"/>
    <col min="20" max="20" width="3.7109375" style="6" customWidth="1"/>
    <col min="21" max="21" width="8.57421875" style="5" customWidth="1"/>
    <col min="22" max="22" width="3.8515625" style="62" customWidth="1"/>
    <col min="23" max="16384" width="10.00390625" style="5" customWidth="1"/>
  </cols>
  <sheetData>
    <row r="1" spans="1:22" s="13" customFormat="1" ht="15.75" customHeight="1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3" customFormat="1" ht="12.75">
      <c r="A2" s="85"/>
      <c r="B2" s="85"/>
      <c r="C2" s="85"/>
      <c r="D2" s="76"/>
      <c r="E2" s="76"/>
      <c r="F2" s="15"/>
      <c r="G2" s="72"/>
      <c r="H2" s="10"/>
      <c r="I2" s="16"/>
      <c r="J2" s="10"/>
      <c r="K2" s="14"/>
      <c r="L2" s="9"/>
      <c r="M2" s="15"/>
      <c r="N2" s="9"/>
      <c r="O2" s="15"/>
      <c r="P2" s="10"/>
      <c r="Q2" s="11"/>
      <c r="R2" s="14"/>
      <c r="S2" s="11"/>
      <c r="T2" s="14"/>
      <c r="V2" s="61"/>
    </row>
    <row r="3" spans="1:126" s="24" customFormat="1" ht="13.5" customHeight="1">
      <c r="A3" s="86" t="s">
        <v>0</v>
      </c>
      <c r="B3" s="86" t="s">
        <v>1</v>
      </c>
      <c r="C3" s="86" t="s">
        <v>2</v>
      </c>
      <c r="D3" s="78" t="s">
        <v>3</v>
      </c>
      <c r="E3" s="77"/>
      <c r="F3" s="103" t="s">
        <v>4</v>
      </c>
      <c r="G3" s="104"/>
      <c r="H3" s="105" t="s">
        <v>5</v>
      </c>
      <c r="I3" s="106"/>
      <c r="J3" s="106"/>
      <c r="K3" s="104"/>
      <c r="L3" s="103" t="s">
        <v>16</v>
      </c>
      <c r="M3" s="104"/>
      <c r="N3" s="103" t="s">
        <v>26</v>
      </c>
      <c r="O3" s="107"/>
      <c r="P3" s="105" t="s">
        <v>25</v>
      </c>
      <c r="Q3" s="108"/>
      <c r="R3" s="109"/>
      <c r="S3" s="110" t="s">
        <v>6</v>
      </c>
      <c r="T3" s="111"/>
      <c r="U3" s="100" t="s">
        <v>7</v>
      </c>
      <c r="V3" s="101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</row>
    <row r="4" spans="1:126" s="24" customFormat="1" ht="13.5" customHeight="1">
      <c r="A4" s="86"/>
      <c r="B4" s="86"/>
      <c r="C4" s="86"/>
      <c r="D4" s="78"/>
      <c r="E4" s="78"/>
      <c r="F4" s="32"/>
      <c r="G4" s="38" t="s">
        <v>24</v>
      </c>
      <c r="H4" s="35" t="s">
        <v>13</v>
      </c>
      <c r="I4" s="36" t="s">
        <v>14</v>
      </c>
      <c r="J4" s="35" t="s">
        <v>15</v>
      </c>
      <c r="K4" s="38" t="s">
        <v>24</v>
      </c>
      <c r="L4" s="27" t="s">
        <v>21</v>
      </c>
      <c r="M4" s="38" t="s">
        <v>24</v>
      </c>
      <c r="N4" s="27" t="s">
        <v>21</v>
      </c>
      <c r="O4" s="38" t="s">
        <v>24</v>
      </c>
      <c r="P4" s="35" t="s">
        <v>18</v>
      </c>
      <c r="Q4" s="33" t="s">
        <v>19</v>
      </c>
      <c r="R4" s="46" t="s">
        <v>24</v>
      </c>
      <c r="S4" s="28"/>
      <c r="T4" s="46" t="s">
        <v>24</v>
      </c>
      <c r="V4" s="46" t="s">
        <v>24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</row>
    <row r="5" spans="1:126" s="8" customFormat="1" ht="13.5" customHeight="1">
      <c r="A5" s="91"/>
      <c r="B5" s="87" t="s">
        <v>21</v>
      </c>
      <c r="C5" s="87" t="s">
        <v>21</v>
      </c>
      <c r="D5" s="79" t="s">
        <v>21</v>
      </c>
      <c r="E5" s="79"/>
      <c r="F5" s="18"/>
      <c r="G5" s="37"/>
      <c r="H5" s="19"/>
      <c r="I5" s="20"/>
      <c r="K5" s="47"/>
      <c r="M5" s="47"/>
      <c r="N5" s="21"/>
      <c r="O5" s="37"/>
      <c r="P5" s="19"/>
      <c r="Q5" s="22"/>
      <c r="R5" s="51"/>
      <c r="S5" s="22"/>
      <c r="T5" s="47"/>
      <c r="U5" s="22"/>
      <c r="V5" s="5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</row>
    <row r="6" spans="1:126" s="8" customFormat="1" ht="13.5" customHeight="1">
      <c r="A6" s="81" t="s">
        <v>51</v>
      </c>
      <c r="B6" s="81" t="s">
        <v>52</v>
      </c>
      <c r="C6" s="88" t="s">
        <v>38</v>
      </c>
      <c r="D6" s="83" t="s">
        <v>39</v>
      </c>
      <c r="E6" s="81" t="s">
        <v>29</v>
      </c>
      <c r="F6" s="18"/>
      <c r="G6" s="37"/>
      <c r="H6" s="19"/>
      <c r="I6" s="20"/>
      <c r="J6" s="19"/>
      <c r="K6" s="47"/>
      <c r="L6" s="21">
        <v>82</v>
      </c>
      <c r="M6" s="97">
        <v>1</v>
      </c>
      <c r="N6" s="21">
        <v>65</v>
      </c>
      <c r="O6" s="97">
        <v>1</v>
      </c>
      <c r="P6" s="19">
        <v>51.52</v>
      </c>
      <c r="Q6" s="22">
        <f>P6*1.5</f>
        <v>77.28</v>
      </c>
      <c r="R6" s="51">
        <v>1</v>
      </c>
      <c r="S6" s="22">
        <f>L6+N6+Q6</f>
        <v>224.28</v>
      </c>
      <c r="T6" s="51">
        <v>1</v>
      </c>
      <c r="U6" s="22"/>
      <c r="V6" s="4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</row>
    <row r="7" spans="1:22" s="13" customFormat="1" ht="13.5" customHeight="1">
      <c r="A7" s="81" t="s">
        <v>137</v>
      </c>
      <c r="B7" s="81" t="s">
        <v>37</v>
      </c>
      <c r="C7" s="88" t="s">
        <v>38</v>
      </c>
      <c r="D7" s="83" t="s">
        <v>39</v>
      </c>
      <c r="E7" s="81" t="s">
        <v>29</v>
      </c>
      <c r="F7" s="18"/>
      <c r="G7" s="37"/>
      <c r="H7" s="19"/>
      <c r="I7" s="20"/>
      <c r="J7" s="19"/>
      <c r="K7" s="17"/>
      <c r="L7" s="21">
        <v>62</v>
      </c>
      <c r="M7" s="18">
        <v>2</v>
      </c>
      <c r="N7" s="21">
        <v>25</v>
      </c>
      <c r="O7" s="18">
        <v>2</v>
      </c>
      <c r="P7" s="19">
        <v>37.44</v>
      </c>
      <c r="Q7" s="22">
        <f>P7*1.5</f>
        <v>56.16</v>
      </c>
      <c r="R7" s="17">
        <v>2</v>
      </c>
      <c r="S7" s="22">
        <f>L7+N7+Q7</f>
        <v>143.16</v>
      </c>
      <c r="T7" s="17">
        <v>2</v>
      </c>
      <c r="U7" s="22"/>
      <c r="V7" s="47"/>
    </row>
    <row r="8" spans="1:22" s="13" customFormat="1" ht="13.5" customHeight="1">
      <c r="A8" s="81"/>
      <c r="B8" s="81"/>
      <c r="C8" s="88"/>
      <c r="D8" s="83"/>
      <c r="E8" s="81"/>
      <c r="F8" s="18"/>
      <c r="G8" s="37"/>
      <c r="H8" s="19"/>
      <c r="I8" s="20"/>
      <c r="J8" s="19"/>
      <c r="K8" s="47"/>
      <c r="L8" s="21"/>
      <c r="M8" s="37"/>
      <c r="N8" s="21"/>
      <c r="O8" s="37"/>
      <c r="P8" s="19"/>
      <c r="Q8" s="22"/>
      <c r="R8" s="59"/>
      <c r="S8" s="22"/>
      <c r="T8" s="47"/>
      <c r="U8" s="22"/>
      <c r="V8" s="47"/>
    </row>
    <row r="9" spans="1:126" s="8" customFormat="1" ht="13.5" customHeight="1">
      <c r="A9" s="81" t="s">
        <v>43</v>
      </c>
      <c r="B9" s="81" t="s">
        <v>44</v>
      </c>
      <c r="C9" s="88" t="s">
        <v>45</v>
      </c>
      <c r="D9" s="83" t="s">
        <v>34</v>
      </c>
      <c r="E9" s="81" t="s">
        <v>42</v>
      </c>
      <c r="F9" s="18"/>
      <c r="G9" s="37"/>
      <c r="H9" s="19"/>
      <c r="I9" s="20"/>
      <c r="J9" s="19"/>
      <c r="K9" s="47"/>
      <c r="L9" s="21">
        <v>48</v>
      </c>
      <c r="M9" s="18">
        <v>5</v>
      </c>
      <c r="N9" s="21">
        <v>40</v>
      </c>
      <c r="O9" s="18">
        <v>4</v>
      </c>
      <c r="P9" s="19">
        <v>53.17</v>
      </c>
      <c r="Q9" s="22">
        <f aca="true" t="shared" si="0" ref="Q9:Q17">P9*1.5</f>
        <v>79.755</v>
      </c>
      <c r="R9" s="51">
        <v>1</v>
      </c>
      <c r="S9" s="22">
        <f aca="true" t="shared" si="1" ref="S9:S17">L9+N9+Q9</f>
        <v>167.755</v>
      </c>
      <c r="T9" s="51">
        <v>3</v>
      </c>
      <c r="U9" s="22"/>
      <c r="V9" s="4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</row>
    <row r="10" spans="1:126" s="8" customFormat="1" ht="13.5" customHeight="1">
      <c r="A10" s="81" t="s">
        <v>32</v>
      </c>
      <c r="B10" s="81" t="s">
        <v>33</v>
      </c>
      <c r="C10" s="88" t="s">
        <v>30</v>
      </c>
      <c r="D10" s="83" t="s">
        <v>34</v>
      </c>
      <c r="E10" s="81" t="s">
        <v>29</v>
      </c>
      <c r="F10" s="18">
        <v>15</v>
      </c>
      <c r="G10" s="37"/>
      <c r="H10" s="19">
        <v>30.33</v>
      </c>
      <c r="I10" s="20">
        <v>28.47</v>
      </c>
      <c r="J10" s="19">
        <f>SUM(H10,I10)</f>
        <v>58.8</v>
      </c>
      <c r="K10" s="47"/>
      <c r="L10" s="8">
        <v>80</v>
      </c>
      <c r="M10" s="51">
        <v>1</v>
      </c>
      <c r="N10" s="21">
        <v>40</v>
      </c>
      <c r="O10" s="18">
        <v>3</v>
      </c>
      <c r="P10" s="19">
        <v>50.46</v>
      </c>
      <c r="Q10" s="22">
        <f t="shared" si="0"/>
        <v>75.69</v>
      </c>
      <c r="R10" s="17">
        <v>2</v>
      </c>
      <c r="S10" s="22">
        <f t="shared" si="1"/>
        <v>195.69</v>
      </c>
      <c r="T10" s="51">
        <v>1</v>
      </c>
      <c r="U10" s="22">
        <f>SUM(F10,J10,L10,N10,Q10)</f>
        <v>269.49</v>
      </c>
      <c r="V10" s="47">
        <v>1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</row>
    <row r="11" spans="1:126" s="8" customFormat="1" ht="13.5" customHeight="1">
      <c r="A11" s="81" t="s">
        <v>53</v>
      </c>
      <c r="B11" s="81" t="s">
        <v>54</v>
      </c>
      <c r="C11" s="88" t="s">
        <v>45</v>
      </c>
      <c r="D11" s="83" t="s">
        <v>34</v>
      </c>
      <c r="E11" s="81" t="s">
        <v>42</v>
      </c>
      <c r="F11" s="18"/>
      <c r="G11" s="37"/>
      <c r="H11" s="19"/>
      <c r="I11" s="20"/>
      <c r="J11" s="19"/>
      <c r="K11" s="17"/>
      <c r="L11" s="21">
        <v>40</v>
      </c>
      <c r="M11" s="18">
        <v>9</v>
      </c>
      <c r="N11" s="21">
        <v>30</v>
      </c>
      <c r="O11" s="18">
        <v>7</v>
      </c>
      <c r="P11" s="19">
        <v>47</v>
      </c>
      <c r="Q11" s="22">
        <f t="shared" si="0"/>
        <v>70.5</v>
      </c>
      <c r="R11" s="17">
        <v>3</v>
      </c>
      <c r="S11" s="22">
        <f t="shared" si="1"/>
        <v>140.5</v>
      </c>
      <c r="T11" s="17">
        <v>7</v>
      </c>
      <c r="U11" s="22"/>
      <c r="V11" s="4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</row>
    <row r="12" spans="1:22" s="13" customFormat="1" ht="13.5" customHeight="1">
      <c r="A12" s="81" t="s">
        <v>51</v>
      </c>
      <c r="B12" s="81" t="s">
        <v>49</v>
      </c>
      <c r="C12" s="88" t="s">
        <v>38</v>
      </c>
      <c r="D12" s="83" t="s">
        <v>34</v>
      </c>
      <c r="E12" s="81" t="s">
        <v>29</v>
      </c>
      <c r="F12" s="18"/>
      <c r="G12" s="37"/>
      <c r="H12" s="19"/>
      <c r="I12" s="20"/>
      <c r="J12" s="19"/>
      <c r="K12" s="17"/>
      <c r="L12" s="21">
        <v>72</v>
      </c>
      <c r="M12" s="18">
        <v>2</v>
      </c>
      <c r="N12" s="21">
        <v>35</v>
      </c>
      <c r="O12" s="18">
        <v>6</v>
      </c>
      <c r="P12" s="19">
        <v>46.56</v>
      </c>
      <c r="Q12" s="22">
        <f t="shared" si="0"/>
        <v>69.84</v>
      </c>
      <c r="R12" s="17">
        <v>4</v>
      </c>
      <c r="S12" s="22">
        <f t="shared" si="1"/>
        <v>176.84</v>
      </c>
      <c r="T12" s="51">
        <v>2</v>
      </c>
      <c r="U12" s="22"/>
      <c r="V12" s="47"/>
    </row>
    <row r="13" spans="1:22" s="13" customFormat="1" ht="13.5" customHeight="1">
      <c r="A13" s="81" t="s">
        <v>46</v>
      </c>
      <c r="B13" s="81" t="s">
        <v>47</v>
      </c>
      <c r="C13" s="88" t="s">
        <v>30</v>
      </c>
      <c r="D13" s="83" t="s">
        <v>34</v>
      </c>
      <c r="E13" s="81" t="s">
        <v>29</v>
      </c>
      <c r="F13" s="18"/>
      <c r="G13" s="37"/>
      <c r="H13" s="19"/>
      <c r="I13" s="20"/>
      <c r="J13" s="19"/>
      <c r="K13" s="47"/>
      <c r="L13" s="8">
        <v>54</v>
      </c>
      <c r="M13" s="17">
        <v>4</v>
      </c>
      <c r="N13" s="21">
        <v>30</v>
      </c>
      <c r="O13" s="18">
        <v>8</v>
      </c>
      <c r="P13" s="19">
        <v>44.53</v>
      </c>
      <c r="Q13" s="22">
        <f t="shared" si="0"/>
        <v>66.795</v>
      </c>
      <c r="R13" s="17">
        <v>5</v>
      </c>
      <c r="S13" s="22">
        <f t="shared" si="1"/>
        <v>150.79500000000002</v>
      </c>
      <c r="T13" s="17">
        <v>6</v>
      </c>
      <c r="U13" s="22"/>
      <c r="V13" s="47"/>
    </row>
    <row r="14" spans="1:126" s="8" customFormat="1" ht="13.5" customHeight="1">
      <c r="A14" s="81" t="s">
        <v>134</v>
      </c>
      <c r="B14" s="81" t="s">
        <v>55</v>
      </c>
      <c r="C14" s="88" t="s">
        <v>38</v>
      </c>
      <c r="D14" s="83" t="s">
        <v>56</v>
      </c>
      <c r="E14" s="81" t="s">
        <v>29</v>
      </c>
      <c r="F14" s="18"/>
      <c r="G14" s="37"/>
      <c r="H14" s="19"/>
      <c r="I14" s="20"/>
      <c r="J14" s="19"/>
      <c r="K14" s="47"/>
      <c r="L14" s="21">
        <v>44</v>
      </c>
      <c r="M14" s="18">
        <v>8</v>
      </c>
      <c r="N14" s="21">
        <v>45</v>
      </c>
      <c r="O14" s="97">
        <v>1</v>
      </c>
      <c r="P14" s="19">
        <v>43</v>
      </c>
      <c r="Q14" s="22">
        <f t="shared" si="0"/>
        <v>64.5</v>
      </c>
      <c r="R14" s="17">
        <v>6</v>
      </c>
      <c r="S14" s="22">
        <f t="shared" si="1"/>
        <v>153.5</v>
      </c>
      <c r="T14" s="17">
        <v>4</v>
      </c>
      <c r="U14" s="22"/>
      <c r="V14" s="4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1:126" s="8" customFormat="1" ht="13.5" customHeight="1">
      <c r="A15" s="81" t="s">
        <v>50</v>
      </c>
      <c r="B15" s="81" t="s">
        <v>44</v>
      </c>
      <c r="C15" s="88" t="s">
        <v>45</v>
      </c>
      <c r="D15" s="83" t="s">
        <v>34</v>
      </c>
      <c r="E15" s="81" t="s">
        <v>42</v>
      </c>
      <c r="F15" s="18"/>
      <c r="G15" s="37"/>
      <c r="H15" s="19"/>
      <c r="I15" s="20"/>
      <c r="J15" s="19"/>
      <c r="K15" s="47"/>
      <c r="L15" s="21">
        <v>46</v>
      </c>
      <c r="M15" s="18">
        <v>6</v>
      </c>
      <c r="N15" s="21">
        <v>45</v>
      </c>
      <c r="O15" s="18">
        <v>2</v>
      </c>
      <c r="P15" s="19">
        <v>41.24</v>
      </c>
      <c r="Q15" s="22">
        <f t="shared" si="0"/>
        <v>61.86</v>
      </c>
      <c r="R15" s="17">
        <v>7</v>
      </c>
      <c r="S15" s="22">
        <f t="shared" si="1"/>
        <v>152.86</v>
      </c>
      <c r="T15" s="17">
        <v>5</v>
      </c>
      <c r="U15" s="22"/>
      <c r="V15" s="4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</row>
    <row r="16" spans="1:126" s="8" customFormat="1" ht="13.5" customHeight="1">
      <c r="A16" s="81" t="s">
        <v>48</v>
      </c>
      <c r="B16" s="81" t="s">
        <v>49</v>
      </c>
      <c r="C16" s="88" t="s">
        <v>28</v>
      </c>
      <c r="D16" s="83" t="s">
        <v>34</v>
      </c>
      <c r="E16" s="81" t="s">
        <v>29</v>
      </c>
      <c r="F16" s="18"/>
      <c r="G16" s="37"/>
      <c r="H16" s="19"/>
      <c r="I16" s="20"/>
      <c r="J16" s="19"/>
      <c r="K16" s="47"/>
      <c r="L16" s="8">
        <v>44</v>
      </c>
      <c r="M16" s="17">
        <v>7</v>
      </c>
      <c r="N16" s="21">
        <v>5</v>
      </c>
      <c r="O16" s="18">
        <v>9</v>
      </c>
      <c r="P16" s="19">
        <v>32.54</v>
      </c>
      <c r="Q16" s="22">
        <f t="shared" si="0"/>
        <v>48.81</v>
      </c>
      <c r="R16" s="17">
        <v>8</v>
      </c>
      <c r="S16" s="22">
        <f t="shared" si="1"/>
        <v>97.81</v>
      </c>
      <c r="T16" s="17">
        <v>8</v>
      </c>
      <c r="U16" s="22"/>
      <c r="V16" s="4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</row>
    <row r="17" spans="1:126" s="8" customFormat="1" ht="13.5" customHeight="1">
      <c r="A17" s="81" t="s">
        <v>35</v>
      </c>
      <c r="B17" s="81" t="s">
        <v>36</v>
      </c>
      <c r="C17" s="88" t="s">
        <v>30</v>
      </c>
      <c r="D17" s="83" t="s">
        <v>34</v>
      </c>
      <c r="E17" s="81" t="s">
        <v>29</v>
      </c>
      <c r="F17" s="18">
        <v>30</v>
      </c>
      <c r="G17" s="37"/>
      <c r="H17" s="19">
        <v>25.71</v>
      </c>
      <c r="I17" s="20">
        <v>24.94</v>
      </c>
      <c r="J17" s="19">
        <f>SUM(H17,I17)</f>
        <v>50.650000000000006</v>
      </c>
      <c r="K17" s="17"/>
      <c r="L17" s="8">
        <v>54</v>
      </c>
      <c r="M17" s="17">
        <v>3</v>
      </c>
      <c r="N17" s="21">
        <v>35</v>
      </c>
      <c r="O17" s="18">
        <v>5</v>
      </c>
      <c r="P17" s="19">
        <v>0</v>
      </c>
      <c r="Q17" s="22">
        <f t="shared" si="0"/>
        <v>0</v>
      </c>
      <c r="R17" s="17">
        <v>9</v>
      </c>
      <c r="S17" s="22">
        <f t="shared" si="1"/>
        <v>89</v>
      </c>
      <c r="T17" s="17">
        <v>9</v>
      </c>
      <c r="U17" s="22">
        <f>SUM(F17,J17,L17,N17,Q17)</f>
        <v>169.65</v>
      </c>
      <c r="V17" s="47">
        <v>2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</row>
    <row r="18" spans="1:126" s="8" customFormat="1" ht="13.5" customHeight="1">
      <c r="A18" s="81"/>
      <c r="B18" s="81"/>
      <c r="C18" s="88"/>
      <c r="D18" s="83"/>
      <c r="E18" s="81"/>
      <c r="F18" s="18"/>
      <c r="G18" s="37"/>
      <c r="H18" s="19"/>
      <c r="I18" s="20"/>
      <c r="J18" s="19"/>
      <c r="K18" s="17"/>
      <c r="L18" s="21"/>
      <c r="M18" s="18"/>
      <c r="N18" s="21"/>
      <c r="O18" s="18"/>
      <c r="P18" s="19"/>
      <c r="Q18" s="22"/>
      <c r="R18" s="17"/>
      <c r="S18" s="22"/>
      <c r="T18" s="60"/>
      <c r="U18" s="22"/>
      <c r="V18" s="4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</row>
    <row r="19" spans="1:126" s="8" customFormat="1" ht="13.5" customHeight="1">
      <c r="A19" s="81" t="s">
        <v>60</v>
      </c>
      <c r="B19" s="81" t="s">
        <v>61</v>
      </c>
      <c r="C19" s="88" t="s">
        <v>62</v>
      </c>
      <c r="D19" s="83" t="s">
        <v>59</v>
      </c>
      <c r="E19" s="81" t="s">
        <v>29</v>
      </c>
      <c r="F19" s="18"/>
      <c r="G19" s="37"/>
      <c r="H19" s="19"/>
      <c r="I19" s="20"/>
      <c r="J19" s="19"/>
      <c r="K19" s="17"/>
      <c r="L19" s="21">
        <v>90</v>
      </c>
      <c r="M19" s="97">
        <v>1</v>
      </c>
      <c r="N19" s="21">
        <v>45</v>
      </c>
      <c r="O19" s="97">
        <v>1</v>
      </c>
      <c r="P19" s="19">
        <v>43.37</v>
      </c>
      <c r="Q19" s="22">
        <f>P19*1.5</f>
        <v>65.05499999999999</v>
      </c>
      <c r="R19" s="17">
        <v>3</v>
      </c>
      <c r="S19" s="22">
        <f>L19+N19+Q19</f>
        <v>200.055</v>
      </c>
      <c r="T19" s="51">
        <v>1</v>
      </c>
      <c r="U19" s="22"/>
      <c r="V19" s="4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</row>
    <row r="20" spans="1:126" s="8" customFormat="1" ht="13.5" customHeight="1">
      <c r="A20" s="81" t="s">
        <v>70</v>
      </c>
      <c r="B20" s="81" t="s">
        <v>71</v>
      </c>
      <c r="C20" s="88" t="s">
        <v>58</v>
      </c>
      <c r="D20" s="83" t="s">
        <v>59</v>
      </c>
      <c r="E20" s="81" t="s">
        <v>42</v>
      </c>
      <c r="F20" s="18"/>
      <c r="G20" s="37"/>
      <c r="H20" s="19"/>
      <c r="I20" s="20"/>
      <c r="J20" s="19"/>
      <c r="K20" s="47"/>
      <c r="L20" s="21">
        <v>76</v>
      </c>
      <c r="M20" s="18">
        <v>2</v>
      </c>
      <c r="N20" s="21">
        <v>35</v>
      </c>
      <c r="O20" s="18">
        <v>4</v>
      </c>
      <c r="P20" s="19">
        <v>50.11</v>
      </c>
      <c r="Q20" s="22">
        <f>P20*1.5</f>
        <v>75.16499999999999</v>
      </c>
      <c r="R20" s="51">
        <v>1</v>
      </c>
      <c r="S20" s="22">
        <f>L20+N20+Q20</f>
        <v>186.165</v>
      </c>
      <c r="T20" s="51">
        <v>2</v>
      </c>
      <c r="U20" s="22"/>
      <c r="V20" s="4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</row>
    <row r="21" spans="1:126" s="57" customFormat="1" ht="13.5" customHeight="1">
      <c r="A21" s="81" t="s">
        <v>64</v>
      </c>
      <c r="B21" s="81" t="s">
        <v>65</v>
      </c>
      <c r="C21" s="88" t="s">
        <v>62</v>
      </c>
      <c r="D21" s="83" t="s">
        <v>59</v>
      </c>
      <c r="E21" s="81" t="s">
        <v>29</v>
      </c>
      <c r="F21" s="18"/>
      <c r="G21" s="37"/>
      <c r="H21" s="19"/>
      <c r="I21" s="20"/>
      <c r="J21" s="19"/>
      <c r="K21" s="55"/>
      <c r="L21" s="21">
        <v>76</v>
      </c>
      <c r="M21" s="18">
        <v>3</v>
      </c>
      <c r="N21" s="67">
        <v>35</v>
      </c>
      <c r="O21" s="18">
        <v>3</v>
      </c>
      <c r="P21" s="19">
        <v>42.8</v>
      </c>
      <c r="Q21" s="22">
        <f>P21*1.5</f>
        <v>64.19999999999999</v>
      </c>
      <c r="R21" s="17">
        <v>4</v>
      </c>
      <c r="S21" s="22">
        <f>L21+N21+Q21</f>
        <v>175.2</v>
      </c>
      <c r="T21" s="51">
        <v>3</v>
      </c>
      <c r="U21" s="22"/>
      <c r="V21" s="47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</row>
    <row r="22" spans="1:126" s="57" customFormat="1" ht="13.5" customHeight="1">
      <c r="A22" s="81" t="s">
        <v>31</v>
      </c>
      <c r="B22" s="81" t="s">
        <v>63</v>
      </c>
      <c r="C22" s="88" t="s">
        <v>62</v>
      </c>
      <c r="D22" s="83" t="s">
        <v>59</v>
      </c>
      <c r="E22" s="81" t="s">
        <v>29</v>
      </c>
      <c r="F22" s="18"/>
      <c r="G22" s="37"/>
      <c r="H22" s="19"/>
      <c r="I22" s="20"/>
      <c r="J22" s="19"/>
      <c r="K22" s="55"/>
      <c r="L22" s="21">
        <v>54</v>
      </c>
      <c r="M22" s="18">
        <v>4</v>
      </c>
      <c r="N22" s="67">
        <v>35</v>
      </c>
      <c r="O22" s="18">
        <v>2</v>
      </c>
      <c r="P22" s="19">
        <v>44.38</v>
      </c>
      <c r="Q22" s="22">
        <f>P22*1.5</f>
        <v>66.57000000000001</v>
      </c>
      <c r="R22" s="17">
        <v>2</v>
      </c>
      <c r="S22" s="22">
        <f>L22+N22+Q22</f>
        <v>155.57</v>
      </c>
      <c r="T22" s="17">
        <v>4</v>
      </c>
      <c r="U22" s="22"/>
      <c r="V22" s="47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</row>
    <row r="23" spans="1:126" s="8" customFormat="1" ht="13.5" customHeight="1">
      <c r="A23" s="81" t="s">
        <v>74</v>
      </c>
      <c r="B23" s="81" t="s">
        <v>75</v>
      </c>
      <c r="C23" s="88" t="s">
        <v>58</v>
      </c>
      <c r="D23" s="83" t="s">
        <v>59</v>
      </c>
      <c r="E23" s="81" t="s">
        <v>42</v>
      </c>
      <c r="F23" s="18"/>
      <c r="G23" s="37"/>
      <c r="H23" s="19"/>
      <c r="I23" s="20"/>
      <c r="J23" s="19"/>
      <c r="K23" s="51"/>
      <c r="L23" s="21">
        <v>48</v>
      </c>
      <c r="M23" s="18">
        <v>5</v>
      </c>
      <c r="N23" s="21">
        <v>25</v>
      </c>
      <c r="O23" s="18">
        <v>5</v>
      </c>
      <c r="P23" s="19">
        <v>42.57</v>
      </c>
      <c r="Q23" s="22">
        <f>P23*1.5</f>
        <v>63.855000000000004</v>
      </c>
      <c r="R23" s="17">
        <v>5</v>
      </c>
      <c r="S23" s="22">
        <f>L23+N23+Q23</f>
        <v>136.85500000000002</v>
      </c>
      <c r="T23" s="17">
        <v>5</v>
      </c>
      <c r="U23" s="22"/>
      <c r="V23" s="4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</row>
    <row r="24" spans="1:22" s="13" customFormat="1" ht="13.5" customHeight="1">
      <c r="A24" s="81"/>
      <c r="B24" s="81"/>
      <c r="C24" s="88"/>
      <c r="D24" s="83"/>
      <c r="E24" s="81"/>
      <c r="F24" s="18"/>
      <c r="G24" s="37"/>
      <c r="H24" s="19"/>
      <c r="I24" s="20"/>
      <c r="J24" s="19"/>
      <c r="K24" s="51"/>
      <c r="L24" s="21"/>
      <c r="M24" s="37"/>
      <c r="N24" s="21"/>
      <c r="O24" s="37"/>
      <c r="P24" s="19"/>
      <c r="Q24" s="22"/>
      <c r="R24" s="47"/>
      <c r="S24" s="22"/>
      <c r="T24" s="47"/>
      <c r="U24" s="22"/>
      <c r="V24" s="47"/>
    </row>
    <row r="25" spans="1:22" s="13" customFormat="1" ht="13.5" customHeight="1">
      <c r="A25" s="81" t="s">
        <v>31</v>
      </c>
      <c r="B25" s="81" t="s">
        <v>69</v>
      </c>
      <c r="C25" s="88" t="s">
        <v>62</v>
      </c>
      <c r="D25" s="83" t="s">
        <v>68</v>
      </c>
      <c r="E25" s="81" t="s">
        <v>29</v>
      </c>
      <c r="F25" s="18"/>
      <c r="G25" s="37"/>
      <c r="H25" s="19"/>
      <c r="I25" s="20"/>
      <c r="J25" s="19"/>
      <c r="K25" s="47"/>
      <c r="L25" s="21">
        <v>82</v>
      </c>
      <c r="M25" s="97">
        <v>1</v>
      </c>
      <c r="N25" s="21">
        <v>70</v>
      </c>
      <c r="O25" s="97">
        <v>1</v>
      </c>
      <c r="P25" s="19">
        <v>46.37</v>
      </c>
      <c r="Q25" s="22">
        <f>P25*1.5</f>
        <v>69.55499999999999</v>
      </c>
      <c r="R25" s="51">
        <v>1</v>
      </c>
      <c r="S25" s="22">
        <f>L25+N25+Q25</f>
        <v>221.555</v>
      </c>
      <c r="T25" s="51">
        <v>1</v>
      </c>
      <c r="U25" s="22"/>
      <c r="V25" s="47"/>
    </row>
    <row r="26" spans="1:22" s="13" customFormat="1" ht="13.5" customHeight="1">
      <c r="A26" s="81" t="s">
        <v>72</v>
      </c>
      <c r="B26" s="81" t="s">
        <v>73</v>
      </c>
      <c r="C26" s="88" t="s">
        <v>62</v>
      </c>
      <c r="D26" s="83" t="s">
        <v>68</v>
      </c>
      <c r="E26" s="81" t="s">
        <v>29</v>
      </c>
      <c r="F26" s="18"/>
      <c r="G26" s="37"/>
      <c r="H26" s="19"/>
      <c r="I26" s="20"/>
      <c r="J26" s="19"/>
      <c r="K26" s="47"/>
      <c r="L26" s="21">
        <v>62</v>
      </c>
      <c r="M26" s="18">
        <v>3</v>
      </c>
      <c r="N26" s="21">
        <v>45</v>
      </c>
      <c r="O26" s="18">
        <v>3</v>
      </c>
      <c r="P26" s="19">
        <v>42.71</v>
      </c>
      <c r="Q26" s="22">
        <f>P26*1.5</f>
        <v>64.065</v>
      </c>
      <c r="R26" s="17">
        <v>3</v>
      </c>
      <c r="S26" s="22">
        <f>L26+N26+Q26</f>
        <v>171.065</v>
      </c>
      <c r="T26" s="51">
        <v>2</v>
      </c>
      <c r="U26" s="22"/>
      <c r="V26" s="47"/>
    </row>
    <row r="27" spans="1:22" s="13" customFormat="1" ht="13.5" customHeight="1">
      <c r="A27" s="81" t="s">
        <v>66</v>
      </c>
      <c r="B27" s="81" t="s">
        <v>67</v>
      </c>
      <c r="C27" s="88" t="s">
        <v>62</v>
      </c>
      <c r="D27" s="83" t="s">
        <v>68</v>
      </c>
      <c r="E27" s="81" t="s">
        <v>29</v>
      </c>
      <c r="F27" s="18"/>
      <c r="G27" s="37"/>
      <c r="H27" s="19"/>
      <c r="I27" s="20"/>
      <c r="J27" s="19"/>
      <c r="K27" s="17"/>
      <c r="L27" s="21">
        <v>68</v>
      </c>
      <c r="M27" s="18">
        <v>2</v>
      </c>
      <c r="N27" s="21">
        <v>30</v>
      </c>
      <c r="O27" s="18">
        <v>2</v>
      </c>
      <c r="P27" s="19">
        <v>45.24</v>
      </c>
      <c r="Q27" s="22">
        <f>P27*1.5</f>
        <v>67.86</v>
      </c>
      <c r="R27" s="17">
        <v>2</v>
      </c>
      <c r="S27" s="22">
        <f>L27+N27+Q27</f>
        <v>165.86</v>
      </c>
      <c r="T27" s="51">
        <v>3</v>
      </c>
      <c r="U27" s="22"/>
      <c r="V27" s="47"/>
    </row>
  </sheetData>
  <sheetProtection/>
  <mergeCells count="8">
    <mergeCell ref="U3:V3"/>
    <mergeCell ref="A1:V1"/>
    <mergeCell ref="F3:G3"/>
    <mergeCell ref="H3:K3"/>
    <mergeCell ref="L3:M3"/>
    <mergeCell ref="N3:O3"/>
    <mergeCell ref="P3:R3"/>
    <mergeCell ref="S3:T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60"/>
  <sheetViews>
    <sheetView tabSelected="1" zoomScalePageLayoutView="0" workbookViewId="0" topLeftCell="A1">
      <selection activeCell="K15" sqref="K15"/>
    </sheetView>
  </sheetViews>
  <sheetFormatPr defaultColWidth="10.00390625" defaultRowHeight="12.75"/>
  <cols>
    <col min="1" max="1" width="10.28125" style="90" customWidth="1"/>
    <col min="2" max="2" width="9.140625" style="90" customWidth="1"/>
    <col min="3" max="3" width="15.57421875" style="90" customWidth="1"/>
    <col min="4" max="5" width="4.57421875" style="82" customWidth="1"/>
    <col min="6" max="6" width="5.421875" style="1" customWidth="1"/>
    <col min="7" max="7" width="4.140625" style="73" customWidth="1"/>
    <col min="8" max="8" width="7.28125" style="3" customWidth="1"/>
    <col min="9" max="9" width="7.421875" style="2" customWidth="1"/>
    <col min="10" max="10" width="7.8515625" style="3" customWidth="1"/>
    <col min="11" max="11" width="4.00390625" style="6" customWidth="1"/>
    <col min="12" max="12" width="5.421875" style="7" customWidth="1"/>
    <col min="13" max="13" width="3.421875" style="1" customWidth="1"/>
    <col min="14" max="14" width="6.7109375" style="7" customWidth="1"/>
    <col min="15" max="15" width="4.140625" style="1" customWidth="1"/>
    <col min="16" max="16" width="6.7109375" style="3" customWidth="1"/>
    <col min="17" max="17" width="9.421875" style="4" customWidth="1"/>
    <col min="18" max="18" width="3.57421875" style="6" customWidth="1"/>
    <col min="19" max="19" width="8.7109375" style="4" customWidth="1"/>
    <col min="20" max="20" width="3.7109375" style="6" customWidth="1"/>
    <col min="21" max="21" width="8.57421875" style="5" customWidth="1"/>
    <col min="22" max="22" width="3.8515625" style="62" customWidth="1"/>
    <col min="23" max="23" width="9.57421875" style="25" customWidth="1"/>
    <col min="24" max="24" width="8.00390625" style="25" customWidth="1"/>
    <col min="25" max="25" width="15.57421875" style="41" customWidth="1"/>
    <col min="26" max="26" width="4.140625" style="30" customWidth="1"/>
    <col min="27" max="27" width="4.28125" style="95" customWidth="1"/>
    <col min="28" max="28" width="6.140625" style="3" customWidth="1"/>
    <col min="29" max="29" width="7.140625" style="3" customWidth="1"/>
    <col min="30" max="30" width="7.7109375" style="45" customWidth="1"/>
    <col min="31" max="31" width="3.7109375" style="6" customWidth="1"/>
    <col min="32" max="32" width="6.8515625" style="3" customWidth="1"/>
    <col min="33" max="33" width="8.28125" style="5" customWidth="1"/>
    <col min="34" max="34" width="3.7109375" style="6" customWidth="1"/>
    <col min="35" max="35" width="8.421875" style="4" customWidth="1"/>
    <col min="36" max="36" width="3.421875" style="6" customWidth="1"/>
    <col min="37" max="37" width="4.140625" style="7" customWidth="1"/>
    <col min="38" max="38" width="3.7109375" style="6" customWidth="1"/>
    <col min="39" max="39" width="6.140625" style="3" customWidth="1"/>
    <col min="40" max="40" width="9.00390625" style="4" customWidth="1"/>
    <col min="41" max="41" width="3.7109375" style="6" customWidth="1"/>
    <col min="42" max="42" width="8.140625" style="4" customWidth="1"/>
    <col min="43" max="43" width="8.8515625" style="4" customWidth="1"/>
    <col min="44" max="44" width="3.7109375" style="62" customWidth="1"/>
    <col min="45" max="16384" width="10.00390625" style="5" customWidth="1"/>
  </cols>
  <sheetData>
    <row r="1" spans="1:44" s="13" customFormat="1" ht="15.75" customHeight="1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 t="str">
        <f>A1</f>
        <v>Ergebnisliste  Berliner Meisterschaft im Castingsport am 21. und 22. Juni 2008 Sportanlage Scharnweberstraße</v>
      </c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44" s="13" customFormat="1" ht="15">
      <c r="A2" s="85"/>
      <c r="B2" s="85"/>
      <c r="C2" s="85"/>
      <c r="D2" s="76"/>
      <c r="E2" s="76"/>
      <c r="F2" s="15"/>
      <c r="G2" s="72"/>
      <c r="H2" s="10"/>
      <c r="I2" s="16"/>
      <c r="J2" s="10"/>
      <c r="K2" s="14"/>
      <c r="L2" s="9"/>
      <c r="M2" s="15"/>
      <c r="N2" s="9"/>
      <c r="O2" s="15"/>
      <c r="P2" s="10"/>
      <c r="Q2" s="11"/>
      <c r="R2" s="14"/>
      <c r="S2" s="11"/>
      <c r="T2" s="14"/>
      <c r="V2" s="61"/>
      <c r="W2" s="23"/>
      <c r="X2" s="23"/>
      <c r="Y2" s="39"/>
      <c r="Z2" s="29"/>
      <c r="AA2" s="93"/>
      <c r="AB2" s="10"/>
      <c r="AC2" s="10"/>
      <c r="AD2" s="42"/>
      <c r="AE2" s="14"/>
      <c r="AF2" s="10"/>
      <c r="AH2" s="14"/>
      <c r="AI2" s="11"/>
      <c r="AJ2" s="14"/>
      <c r="AK2" s="9"/>
      <c r="AL2" s="14"/>
      <c r="AM2" s="10"/>
      <c r="AN2" s="11"/>
      <c r="AO2" s="14"/>
      <c r="AP2" s="11"/>
      <c r="AQ2" s="11"/>
      <c r="AR2" s="61"/>
    </row>
    <row r="3" spans="1:156" s="24" customFormat="1" ht="13.5" customHeight="1">
      <c r="A3" s="86" t="s">
        <v>0</v>
      </c>
      <c r="B3" s="86" t="s">
        <v>1</v>
      </c>
      <c r="C3" s="86" t="s">
        <v>2</v>
      </c>
      <c r="D3" s="78" t="s">
        <v>3</v>
      </c>
      <c r="E3" s="77"/>
      <c r="F3" s="103" t="s">
        <v>4</v>
      </c>
      <c r="G3" s="104"/>
      <c r="H3" s="105" t="s">
        <v>5</v>
      </c>
      <c r="I3" s="106"/>
      <c r="J3" s="106"/>
      <c r="K3" s="104"/>
      <c r="L3" s="103" t="s">
        <v>16</v>
      </c>
      <c r="M3" s="104"/>
      <c r="N3" s="103" t="s">
        <v>26</v>
      </c>
      <c r="O3" s="107"/>
      <c r="P3" s="105" t="s">
        <v>25</v>
      </c>
      <c r="Q3" s="108"/>
      <c r="R3" s="109"/>
      <c r="S3" s="110" t="s">
        <v>6</v>
      </c>
      <c r="T3" s="111"/>
      <c r="U3" s="100" t="s">
        <v>7</v>
      </c>
      <c r="V3" s="101"/>
      <c r="W3" s="24" t="s">
        <v>0</v>
      </c>
      <c r="X3" s="24" t="s">
        <v>1</v>
      </c>
      <c r="Y3" s="40" t="s">
        <v>2</v>
      </c>
      <c r="Z3" s="31" t="s">
        <v>3</v>
      </c>
      <c r="AA3" s="75"/>
      <c r="AB3" s="105" t="s">
        <v>123</v>
      </c>
      <c r="AC3" s="108"/>
      <c r="AD3" s="108"/>
      <c r="AE3" s="109"/>
      <c r="AF3" s="105" t="s">
        <v>9</v>
      </c>
      <c r="AG3" s="108"/>
      <c r="AH3" s="109"/>
      <c r="AI3" s="110" t="s">
        <v>10</v>
      </c>
      <c r="AJ3" s="111"/>
      <c r="AK3" s="103" t="s">
        <v>23</v>
      </c>
      <c r="AL3" s="107"/>
      <c r="AM3" s="105" t="s">
        <v>11</v>
      </c>
      <c r="AN3" s="108"/>
      <c r="AO3" s="109"/>
      <c r="AP3" s="28" t="s">
        <v>12</v>
      </c>
      <c r="AQ3" s="110" t="s">
        <v>22</v>
      </c>
      <c r="AR3" s="111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</row>
    <row r="4" spans="1:156" s="24" customFormat="1" ht="13.5" customHeight="1">
      <c r="A4" s="86"/>
      <c r="B4" s="86"/>
      <c r="C4" s="86"/>
      <c r="D4" s="78"/>
      <c r="E4" s="78"/>
      <c r="F4" s="32"/>
      <c r="G4" s="38" t="s">
        <v>24</v>
      </c>
      <c r="H4" s="35" t="s">
        <v>13</v>
      </c>
      <c r="I4" s="36" t="s">
        <v>14</v>
      </c>
      <c r="J4" s="35" t="s">
        <v>15</v>
      </c>
      <c r="K4" s="38" t="s">
        <v>24</v>
      </c>
      <c r="L4" s="27" t="s">
        <v>21</v>
      </c>
      <c r="M4" s="38" t="s">
        <v>24</v>
      </c>
      <c r="N4" s="27" t="s">
        <v>21</v>
      </c>
      <c r="O4" s="38" t="s">
        <v>24</v>
      </c>
      <c r="P4" s="35" t="s">
        <v>18</v>
      </c>
      <c r="Q4" s="33" t="s">
        <v>19</v>
      </c>
      <c r="R4" s="46" t="s">
        <v>24</v>
      </c>
      <c r="S4" s="28"/>
      <c r="T4" s="46" t="s">
        <v>24</v>
      </c>
      <c r="V4" s="46" t="s">
        <v>24</v>
      </c>
      <c r="Y4" s="40"/>
      <c r="Z4" s="31"/>
      <c r="AA4" s="31"/>
      <c r="AB4" s="35" t="s">
        <v>13</v>
      </c>
      <c r="AC4" s="35" t="s">
        <v>14</v>
      </c>
      <c r="AD4" s="43" t="s">
        <v>15</v>
      </c>
      <c r="AE4" s="46" t="s">
        <v>24</v>
      </c>
      <c r="AF4" s="35" t="s">
        <v>18</v>
      </c>
      <c r="AG4" s="24" t="s">
        <v>19</v>
      </c>
      <c r="AH4" s="46" t="s">
        <v>24</v>
      </c>
      <c r="AI4" s="28"/>
      <c r="AJ4" s="46" t="s">
        <v>24</v>
      </c>
      <c r="AK4" s="27" t="s">
        <v>17</v>
      </c>
      <c r="AL4" s="46" t="s">
        <v>24</v>
      </c>
      <c r="AM4" s="35" t="s">
        <v>18</v>
      </c>
      <c r="AN4" s="33" t="s">
        <v>19</v>
      </c>
      <c r="AO4" s="46" t="s">
        <v>24</v>
      </c>
      <c r="AP4" s="28" t="s">
        <v>20</v>
      </c>
      <c r="AQ4" s="28"/>
      <c r="AR4" s="46" t="s">
        <v>24</v>
      </c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</row>
    <row r="5" spans="1:156" s="8" customFormat="1" ht="13.5" customHeight="1">
      <c r="A5" s="81" t="s">
        <v>46</v>
      </c>
      <c r="B5" s="81" t="s">
        <v>84</v>
      </c>
      <c r="C5" s="88" t="s">
        <v>85</v>
      </c>
      <c r="D5" s="83" t="s">
        <v>78</v>
      </c>
      <c r="E5" s="81" t="s">
        <v>29</v>
      </c>
      <c r="F5" s="18">
        <v>100</v>
      </c>
      <c r="G5" s="97">
        <v>1</v>
      </c>
      <c r="H5" s="19">
        <v>40.3</v>
      </c>
      <c r="I5" s="20">
        <v>40.01</v>
      </c>
      <c r="J5" s="19">
        <f aca="true" t="shared" si="0" ref="J5:J11">SUM(H5,I5)</f>
        <v>80.31</v>
      </c>
      <c r="K5" s="17">
        <v>3</v>
      </c>
      <c r="L5" s="8">
        <v>94</v>
      </c>
      <c r="M5" s="51">
        <v>1</v>
      </c>
      <c r="N5" s="21">
        <v>80</v>
      </c>
      <c r="O5" s="18">
        <v>2</v>
      </c>
      <c r="P5" s="19">
        <v>55.42</v>
      </c>
      <c r="Q5" s="22">
        <f aca="true" t="shared" si="1" ref="Q5:Q11">P5*1.5</f>
        <v>83.13</v>
      </c>
      <c r="R5" s="17">
        <v>4</v>
      </c>
      <c r="S5" s="22"/>
      <c r="T5" s="51"/>
      <c r="U5" s="22">
        <f aca="true" t="shared" si="2" ref="U5:U11">SUM(F5,J5,L5,N5,Q5)</f>
        <v>437.44</v>
      </c>
      <c r="V5" s="51">
        <v>1</v>
      </c>
      <c r="W5" s="86" t="str">
        <f aca="true" t="shared" si="3" ref="W5:AA11">A5</f>
        <v>Abel</v>
      </c>
      <c r="X5" s="86" t="str">
        <f t="shared" si="3"/>
        <v>Nicole</v>
      </c>
      <c r="Y5" s="86" t="str">
        <f t="shared" si="3"/>
        <v>SAV Süd Tempelhof</v>
      </c>
      <c r="Z5" s="92" t="str">
        <f t="shared" si="3"/>
        <v>LD</v>
      </c>
      <c r="AA5" s="78" t="str">
        <f t="shared" si="3"/>
        <v>VDSF</v>
      </c>
      <c r="AB5" s="19"/>
      <c r="AC5" s="19"/>
      <c r="AD5" s="44"/>
      <c r="AE5" s="47"/>
      <c r="AF5" s="19"/>
      <c r="AG5" s="22"/>
      <c r="AH5" s="47"/>
      <c r="AI5" s="22"/>
      <c r="AJ5" s="47"/>
      <c r="AK5" s="21">
        <v>65</v>
      </c>
      <c r="AL5" s="17">
        <v>2</v>
      </c>
      <c r="AM5" s="19">
        <v>81.91</v>
      </c>
      <c r="AN5" s="22">
        <f>AM5*1.5</f>
        <v>122.865</v>
      </c>
      <c r="AO5" s="17">
        <v>2</v>
      </c>
      <c r="AP5" s="22">
        <f>SUM(AK5,AN5)</f>
        <v>187.865</v>
      </c>
      <c r="AQ5" s="22">
        <f>AP5+U5</f>
        <v>625.3050000000001</v>
      </c>
      <c r="AR5" s="51">
        <v>1</v>
      </c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</row>
    <row r="6" spans="1:156" s="8" customFormat="1" ht="13.5" customHeight="1">
      <c r="A6" s="81" t="s">
        <v>87</v>
      </c>
      <c r="B6" s="81" t="s">
        <v>88</v>
      </c>
      <c r="C6" s="88" t="s">
        <v>38</v>
      </c>
      <c r="D6" s="83" t="s">
        <v>78</v>
      </c>
      <c r="E6" s="81" t="s">
        <v>29</v>
      </c>
      <c r="F6" s="18">
        <v>90</v>
      </c>
      <c r="G6" s="18">
        <v>4</v>
      </c>
      <c r="H6" s="19">
        <v>40.1</v>
      </c>
      <c r="I6" s="20">
        <v>37.61</v>
      </c>
      <c r="J6" s="19">
        <f t="shared" si="0"/>
        <v>77.71000000000001</v>
      </c>
      <c r="K6" s="17">
        <v>4</v>
      </c>
      <c r="L6" s="21">
        <v>92</v>
      </c>
      <c r="M6" s="18">
        <v>2</v>
      </c>
      <c r="N6" s="21">
        <v>85</v>
      </c>
      <c r="O6" s="97">
        <v>1</v>
      </c>
      <c r="P6" s="19">
        <v>58.28</v>
      </c>
      <c r="Q6" s="22">
        <f t="shared" si="1"/>
        <v>87.42</v>
      </c>
      <c r="R6" s="17">
        <v>2</v>
      </c>
      <c r="S6" s="22"/>
      <c r="T6" s="17"/>
      <c r="U6" s="22">
        <f t="shared" si="2"/>
        <v>432.13000000000005</v>
      </c>
      <c r="V6" s="51">
        <v>2</v>
      </c>
      <c r="W6" s="86" t="str">
        <f t="shared" si="3"/>
        <v>Schwabe</v>
      </c>
      <c r="X6" s="86" t="str">
        <f t="shared" si="3"/>
        <v>Christin</v>
      </c>
      <c r="Y6" s="86" t="str">
        <f t="shared" si="3"/>
        <v>Casting Club Peitz</v>
      </c>
      <c r="Z6" s="92" t="str">
        <f t="shared" si="3"/>
        <v>LD</v>
      </c>
      <c r="AA6" s="78" t="str">
        <f t="shared" si="3"/>
        <v>VDSF</v>
      </c>
      <c r="AB6" s="19"/>
      <c r="AC6" s="19"/>
      <c r="AD6" s="44"/>
      <c r="AE6" s="17"/>
      <c r="AF6" s="19"/>
      <c r="AG6" s="22"/>
      <c r="AH6" s="17"/>
      <c r="AI6" s="22"/>
      <c r="AJ6" s="47"/>
      <c r="AK6" s="21"/>
      <c r="AL6" s="17"/>
      <c r="AM6" s="19"/>
      <c r="AN6" s="22"/>
      <c r="AO6" s="17"/>
      <c r="AP6" s="22"/>
      <c r="AQ6" s="22"/>
      <c r="AR6" s="51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</row>
    <row r="7" spans="1:156" s="8" customFormat="1" ht="13.5" customHeight="1">
      <c r="A7" s="81" t="s">
        <v>76</v>
      </c>
      <c r="B7" s="81" t="s">
        <v>77</v>
      </c>
      <c r="C7" s="88" t="s">
        <v>30</v>
      </c>
      <c r="D7" s="83" t="s">
        <v>78</v>
      </c>
      <c r="E7" s="81" t="s">
        <v>29</v>
      </c>
      <c r="F7" s="18">
        <v>95</v>
      </c>
      <c r="G7" s="18">
        <v>2</v>
      </c>
      <c r="H7" s="19">
        <v>49.46</v>
      </c>
      <c r="I7" s="20">
        <v>48.39</v>
      </c>
      <c r="J7" s="19">
        <f t="shared" si="0"/>
        <v>97.85</v>
      </c>
      <c r="K7" s="51">
        <v>1</v>
      </c>
      <c r="L7" s="21">
        <v>86</v>
      </c>
      <c r="M7" s="18">
        <v>4</v>
      </c>
      <c r="N7" s="21">
        <v>50</v>
      </c>
      <c r="O7" s="18">
        <v>5</v>
      </c>
      <c r="P7" s="19">
        <v>60.78</v>
      </c>
      <c r="Q7" s="22">
        <f t="shared" si="1"/>
        <v>91.17</v>
      </c>
      <c r="R7" s="51">
        <v>1</v>
      </c>
      <c r="S7" s="22"/>
      <c r="T7" s="47"/>
      <c r="U7" s="22">
        <f t="shared" si="2"/>
        <v>420.02000000000004</v>
      </c>
      <c r="V7" s="51">
        <v>3</v>
      </c>
      <c r="W7" s="86" t="str">
        <f t="shared" si="3"/>
        <v>Ernst</v>
      </c>
      <c r="X7" s="86" t="str">
        <f t="shared" si="3"/>
        <v>Kathrin</v>
      </c>
      <c r="Y7" s="86" t="str">
        <f t="shared" si="3"/>
        <v>LV Berlin - Brandenburg</v>
      </c>
      <c r="Z7" s="92" t="str">
        <f t="shared" si="3"/>
        <v>LD</v>
      </c>
      <c r="AA7" s="78" t="str">
        <f t="shared" si="3"/>
        <v>VDSF</v>
      </c>
      <c r="AB7" s="19"/>
      <c r="AC7" s="19"/>
      <c r="AD7" s="44"/>
      <c r="AE7" s="47"/>
      <c r="AF7" s="19"/>
      <c r="AG7" s="22"/>
      <c r="AH7" s="47"/>
      <c r="AI7" s="22"/>
      <c r="AJ7" s="47"/>
      <c r="AK7" s="21">
        <v>75</v>
      </c>
      <c r="AL7" s="51">
        <v>1</v>
      </c>
      <c r="AM7" s="19">
        <v>84.44</v>
      </c>
      <c r="AN7" s="22">
        <f>AM7*1.5</f>
        <v>126.66</v>
      </c>
      <c r="AO7" s="51">
        <v>1</v>
      </c>
      <c r="AP7" s="22">
        <f>SUM(AK7,AN7)</f>
        <v>201.66</v>
      </c>
      <c r="AQ7" s="22">
        <f>AP7+U7</f>
        <v>621.6800000000001</v>
      </c>
      <c r="AR7" s="51">
        <v>2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</row>
    <row r="8" spans="1:156" s="8" customFormat="1" ht="13.5" customHeight="1">
      <c r="A8" s="81" t="s">
        <v>81</v>
      </c>
      <c r="B8" s="81" t="s">
        <v>82</v>
      </c>
      <c r="C8" s="88" t="s">
        <v>30</v>
      </c>
      <c r="D8" s="83" t="s">
        <v>78</v>
      </c>
      <c r="E8" s="81" t="s">
        <v>29</v>
      </c>
      <c r="F8" s="18">
        <v>95</v>
      </c>
      <c r="G8" s="18">
        <v>3</v>
      </c>
      <c r="H8" s="19">
        <v>42.78</v>
      </c>
      <c r="I8" s="20">
        <v>41.38</v>
      </c>
      <c r="J8" s="19">
        <f t="shared" si="0"/>
        <v>84.16</v>
      </c>
      <c r="K8" s="17">
        <v>2</v>
      </c>
      <c r="L8" s="21">
        <v>88</v>
      </c>
      <c r="M8" s="18">
        <v>3</v>
      </c>
      <c r="N8" s="21">
        <v>55</v>
      </c>
      <c r="O8" s="18">
        <v>3</v>
      </c>
      <c r="P8" s="19">
        <v>56.68</v>
      </c>
      <c r="Q8" s="22">
        <f t="shared" si="1"/>
        <v>85.02</v>
      </c>
      <c r="R8" s="17">
        <v>3</v>
      </c>
      <c r="S8" s="22"/>
      <c r="T8" s="17"/>
      <c r="U8" s="22">
        <f t="shared" si="2"/>
        <v>407.17999999999995</v>
      </c>
      <c r="V8" s="17">
        <v>4</v>
      </c>
      <c r="W8" s="86" t="str">
        <f t="shared" si="3"/>
        <v>Matthes</v>
      </c>
      <c r="X8" s="86" t="str">
        <f t="shared" si="3"/>
        <v>Katharina</v>
      </c>
      <c r="Y8" s="86" t="str">
        <f t="shared" si="3"/>
        <v>LV Berlin - Brandenburg</v>
      </c>
      <c r="Z8" s="92" t="str">
        <f t="shared" si="3"/>
        <v>LD</v>
      </c>
      <c r="AA8" s="78" t="str">
        <f t="shared" si="3"/>
        <v>VDSF</v>
      </c>
      <c r="AB8" s="19"/>
      <c r="AC8" s="19"/>
      <c r="AD8" s="44"/>
      <c r="AE8" s="17"/>
      <c r="AF8" s="19"/>
      <c r="AG8" s="22"/>
      <c r="AH8" s="17"/>
      <c r="AI8" s="22"/>
      <c r="AJ8" s="47"/>
      <c r="AK8" s="21">
        <v>50</v>
      </c>
      <c r="AL8" s="17">
        <v>3</v>
      </c>
      <c r="AM8" s="19">
        <v>77.07</v>
      </c>
      <c r="AN8" s="22">
        <f>AM8*1.5</f>
        <v>115.60499999999999</v>
      </c>
      <c r="AO8" s="17">
        <v>3</v>
      </c>
      <c r="AP8" s="22">
        <f>SUM(AK8,AN8)</f>
        <v>165.605</v>
      </c>
      <c r="AQ8" s="22">
        <f>AP8+U8</f>
        <v>572.785</v>
      </c>
      <c r="AR8" s="51">
        <v>3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</row>
    <row r="9" spans="1:156" s="8" customFormat="1" ht="13.5" customHeight="1">
      <c r="A9" s="81" t="s">
        <v>79</v>
      </c>
      <c r="B9" s="81" t="s">
        <v>80</v>
      </c>
      <c r="C9" s="88" t="s">
        <v>58</v>
      </c>
      <c r="D9" s="83" t="s">
        <v>78</v>
      </c>
      <c r="E9" s="81" t="s">
        <v>42</v>
      </c>
      <c r="F9" s="18">
        <v>50</v>
      </c>
      <c r="G9" s="18">
        <v>5</v>
      </c>
      <c r="H9" s="19">
        <v>26.9</v>
      </c>
      <c r="I9" s="20">
        <v>25.76</v>
      </c>
      <c r="J9" s="19">
        <f t="shared" si="0"/>
        <v>52.66</v>
      </c>
      <c r="K9" s="17">
        <v>7</v>
      </c>
      <c r="L9" s="21">
        <v>82</v>
      </c>
      <c r="M9" s="18">
        <v>5</v>
      </c>
      <c r="N9" s="21">
        <v>45</v>
      </c>
      <c r="O9" s="18">
        <v>6</v>
      </c>
      <c r="P9" s="19">
        <v>45.24</v>
      </c>
      <c r="Q9" s="22">
        <f t="shared" si="1"/>
        <v>67.86</v>
      </c>
      <c r="R9" s="17">
        <v>6</v>
      </c>
      <c r="S9" s="22"/>
      <c r="T9" s="17"/>
      <c r="U9" s="22">
        <f t="shared" si="2"/>
        <v>297.52</v>
      </c>
      <c r="V9" s="17">
        <v>5</v>
      </c>
      <c r="W9" s="86" t="str">
        <f t="shared" si="3"/>
        <v>Erdmann</v>
      </c>
      <c r="X9" s="86" t="str">
        <f t="shared" si="3"/>
        <v>Gabi</v>
      </c>
      <c r="Y9" s="86" t="str">
        <f t="shared" si="3"/>
        <v>AF Hohenschönhausen</v>
      </c>
      <c r="Z9" s="92" t="str">
        <f t="shared" si="3"/>
        <v>LD</v>
      </c>
      <c r="AA9" s="78" t="str">
        <f t="shared" si="3"/>
        <v>DAV</v>
      </c>
      <c r="AB9" s="19"/>
      <c r="AC9" s="19"/>
      <c r="AD9" s="44"/>
      <c r="AE9" s="17"/>
      <c r="AF9" s="19"/>
      <c r="AG9" s="22"/>
      <c r="AH9" s="17"/>
      <c r="AI9" s="22"/>
      <c r="AJ9" s="47"/>
      <c r="AK9" s="21"/>
      <c r="AL9" s="17"/>
      <c r="AM9" s="19"/>
      <c r="AN9" s="22"/>
      <c r="AO9" s="17"/>
      <c r="AP9" s="22"/>
      <c r="AQ9" s="22"/>
      <c r="AR9" s="47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</row>
    <row r="10" spans="1:156" s="8" customFormat="1" ht="13.5" customHeight="1">
      <c r="A10" s="81" t="s">
        <v>57</v>
      </c>
      <c r="B10" s="81" t="s">
        <v>83</v>
      </c>
      <c r="C10" s="88" t="s">
        <v>58</v>
      </c>
      <c r="D10" s="83" t="s">
        <v>78</v>
      </c>
      <c r="E10" s="81" t="s">
        <v>42</v>
      </c>
      <c r="F10" s="18">
        <v>25</v>
      </c>
      <c r="G10" s="18">
        <v>7</v>
      </c>
      <c r="H10" s="19">
        <v>27.36</v>
      </c>
      <c r="I10" s="20">
        <v>26.37</v>
      </c>
      <c r="J10" s="19">
        <f t="shared" si="0"/>
        <v>53.730000000000004</v>
      </c>
      <c r="K10" s="17">
        <v>6</v>
      </c>
      <c r="L10" s="21">
        <v>72</v>
      </c>
      <c r="M10" s="18">
        <v>6</v>
      </c>
      <c r="N10" s="21">
        <v>55</v>
      </c>
      <c r="O10" s="18">
        <v>4</v>
      </c>
      <c r="P10" s="19">
        <v>51.97</v>
      </c>
      <c r="Q10" s="22">
        <f t="shared" si="1"/>
        <v>77.955</v>
      </c>
      <c r="R10" s="17">
        <v>5</v>
      </c>
      <c r="S10" s="22"/>
      <c r="T10" s="17"/>
      <c r="U10" s="22">
        <f t="shared" si="2"/>
        <v>283.685</v>
      </c>
      <c r="V10" s="17">
        <v>6</v>
      </c>
      <c r="W10" s="86" t="str">
        <f t="shared" si="3"/>
        <v>Schulz</v>
      </c>
      <c r="X10" s="86" t="str">
        <f t="shared" si="3"/>
        <v>Conny</v>
      </c>
      <c r="Y10" s="86" t="str">
        <f t="shared" si="3"/>
        <v>AF Hohenschönhausen</v>
      </c>
      <c r="Z10" s="92" t="str">
        <f t="shared" si="3"/>
        <v>LD</v>
      </c>
      <c r="AA10" s="78" t="str">
        <f t="shared" si="3"/>
        <v>DAV</v>
      </c>
      <c r="AB10" s="19"/>
      <c r="AC10" s="19"/>
      <c r="AD10" s="44"/>
      <c r="AE10" s="47"/>
      <c r="AF10" s="19"/>
      <c r="AG10" s="22"/>
      <c r="AH10" s="47"/>
      <c r="AI10" s="22"/>
      <c r="AJ10" s="47"/>
      <c r="AK10" s="21"/>
      <c r="AL10" s="47"/>
      <c r="AM10" s="19"/>
      <c r="AN10" s="22"/>
      <c r="AO10" s="47"/>
      <c r="AP10" s="22"/>
      <c r="AQ10" s="22"/>
      <c r="AR10" s="47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</row>
    <row r="11" spans="1:156" s="8" customFormat="1" ht="13.5" customHeight="1">
      <c r="A11" s="80" t="s">
        <v>86</v>
      </c>
      <c r="B11" s="80" t="s">
        <v>80</v>
      </c>
      <c r="C11" s="89" t="s">
        <v>58</v>
      </c>
      <c r="D11" s="84" t="s">
        <v>78</v>
      </c>
      <c r="E11" s="80" t="s">
        <v>42</v>
      </c>
      <c r="F11" s="18">
        <v>35</v>
      </c>
      <c r="G11" s="18">
        <v>6</v>
      </c>
      <c r="H11" s="19">
        <v>31</v>
      </c>
      <c r="I11" s="20">
        <v>30.03</v>
      </c>
      <c r="J11" s="19">
        <f t="shared" si="0"/>
        <v>61.03</v>
      </c>
      <c r="K11" s="17">
        <v>5</v>
      </c>
      <c r="L11" s="8">
        <v>68</v>
      </c>
      <c r="M11" s="17">
        <v>7</v>
      </c>
      <c r="N11" s="21">
        <v>35</v>
      </c>
      <c r="O11" s="18">
        <v>7</v>
      </c>
      <c r="P11" s="19">
        <v>44.89</v>
      </c>
      <c r="Q11" s="22">
        <f t="shared" si="1"/>
        <v>67.33500000000001</v>
      </c>
      <c r="R11" s="17">
        <v>7</v>
      </c>
      <c r="S11" s="22"/>
      <c r="T11" s="17"/>
      <c r="U11" s="22">
        <f t="shared" si="2"/>
        <v>266.365</v>
      </c>
      <c r="V11" s="17">
        <v>7</v>
      </c>
      <c r="W11" s="86" t="str">
        <f t="shared" si="3"/>
        <v>Kehr</v>
      </c>
      <c r="X11" s="86" t="str">
        <f t="shared" si="3"/>
        <v>Gabi</v>
      </c>
      <c r="Y11" s="86" t="str">
        <f t="shared" si="3"/>
        <v>AF Hohenschönhausen</v>
      </c>
      <c r="Z11" s="92" t="str">
        <f t="shared" si="3"/>
        <v>LD</v>
      </c>
      <c r="AA11" s="78" t="str">
        <f t="shared" si="3"/>
        <v>DAV</v>
      </c>
      <c r="AB11" s="19"/>
      <c r="AC11" s="19"/>
      <c r="AD11" s="44"/>
      <c r="AE11" s="17"/>
      <c r="AF11" s="19"/>
      <c r="AG11" s="22"/>
      <c r="AH11" s="17"/>
      <c r="AI11" s="22"/>
      <c r="AJ11" s="47"/>
      <c r="AK11" s="21"/>
      <c r="AL11" s="17"/>
      <c r="AM11" s="19"/>
      <c r="AN11" s="22"/>
      <c r="AO11" s="17"/>
      <c r="AP11" s="22"/>
      <c r="AQ11" s="22"/>
      <c r="AR11" s="47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</row>
    <row r="12" spans="1:156" s="8" customFormat="1" ht="13.5" customHeight="1">
      <c r="A12" s="80"/>
      <c r="B12" s="80"/>
      <c r="C12" s="89"/>
      <c r="D12" s="84"/>
      <c r="E12" s="80"/>
      <c r="F12" s="18"/>
      <c r="G12" s="37"/>
      <c r="H12" s="19"/>
      <c r="I12" s="20"/>
      <c r="J12" s="19"/>
      <c r="K12" s="17"/>
      <c r="L12" s="21"/>
      <c r="M12" s="18"/>
      <c r="N12" s="21"/>
      <c r="O12" s="18"/>
      <c r="P12" s="19"/>
      <c r="Q12" s="22"/>
      <c r="R12" s="17"/>
      <c r="S12" s="22"/>
      <c r="T12" s="17"/>
      <c r="U12" s="22"/>
      <c r="V12" s="47"/>
      <c r="W12" s="86"/>
      <c r="X12" s="86"/>
      <c r="Y12" s="86"/>
      <c r="Z12" s="92"/>
      <c r="AA12" s="78"/>
      <c r="AB12" s="19"/>
      <c r="AC12" s="19"/>
      <c r="AD12" s="44"/>
      <c r="AE12" s="17"/>
      <c r="AF12" s="19"/>
      <c r="AG12" s="22"/>
      <c r="AH12" s="17"/>
      <c r="AI12" s="22"/>
      <c r="AJ12" s="47"/>
      <c r="AK12" s="21"/>
      <c r="AL12" s="17"/>
      <c r="AM12" s="19"/>
      <c r="AN12" s="22"/>
      <c r="AO12" s="17"/>
      <c r="AP12" s="22"/>
      <c r="AQ12" s="22"/>
      <c r="AR12" s="47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</row>
    <row r="13" spans="1:156" s="8" customFormat="1" ht="13.5" customHeight="1">
      <c r="A13" s="81" t="s">
        <v>101</v>
      </c>
      <c r="B13" s="81" t="s">
        <v>102</v>
      </c>
      <c r="C13" s="88" t="s">
        <v>28</v>
      </c>
      <c r="D13" s="83" t="s">
        <v>91</v>
      </c>
      <c r="E13" s="81" t="s">
        <v>29</v>
      </c>
      <c r="F13" s="18">
        <v>95</v>
      </c>
      <c r="G13" s="97">
        <v>1</v>
      </c>
      <c r="H13" s="19">
        <v>49.72</v>
      </c>
      <c r="I13" s="20">
        <v>45.98</v>
      </c>
      <c r="J13" s="19">
        <f aca="true" t="shared" si="4" ref="J13:J22">SUM(H13,I13)</f>
        <v>95.69999999999999</v>
      </c>
      <c r="K13" s="17">
        <v>4</v>
      </c>
      <c r="L13" s="21">
        <v>90</v>
      </c>
      <c r="M13" s="18">
        <v>5</v>
      </c>
      <c r="N13" s="21">
        <v>90</v>
      </c>
      <c r="O13" s="18">
        <v>2</v>
      </c>
      <c r="P13" s="19">
        <v>64.77</v>
      </c>
      <c r="Q13" s="22">
        <f aca="true" t="shared" si="5" ref="Q13:Q22">P13*1.5</f>
        <v>97.155</v>
      </c>
      <c r="R13" s="17">
        <v>3</v>
      </c>
      <c r="S13" s="22"/>
      <c r="T13" s="47"/>
      <c r="U13" s="22">
        <f aca="true" t="shared" si="6" ref="U13:U22">SUM(F13,J13,L13,N13,Q13)</f>
        <v>467.855</v>
      </c>
      <c r="V13" s="99">
        <v>1</v>
      </c>
      <c r="W13" s="86" t="str">
        <f aca="true" t="shared" si="7" ref="W13:AA19">A13</f>
        <v>Gath</v>
      </c>
      <c r="X13" s="86" t="str">
        <f t="shared" si="7"/>
        <v>Benjamin</v>
      </c>
      <c r="Y13" s="86" t="str">
        <f t="shared" si="7"/>
        <v>SC Borussia 1920 Friedr.</v>
      </c>
      <c r="Z13" s="92" t="str">
        <f t="shared" si="7"/>
        <v>LM</v>
      </c>
      <c r="AA13" s="78" t="str">
        <f t="shared" si="7"/>
        <v>VDSF</v>
      </c>
      <c r="AB13" s="19">
        <v>63.01</v>
      </c>
      <c r="AC13" s="19">
        <v>62.73</v>
      </c>
      <c r="AD13" s="44">
        <f aca="true" t="shared" si="8" ref="AD13:AD19">SUM(AB13,AC13)</f>
        <v>125.74</v>
      </c>
      <c r="AE13" s="17">
        <v>3</v>
      </c>
      <c r="AF13" s="19">
        <v>98.16</v>
      </c>
      <c r="AG13" s="22">
        <f aca="true" t="shared" si="9" ref="AG13:AG19">AF13*1.5</f>
        <v>147.24</v>
      </c>
      <c r="AH13" s="17">
        <v>3</v>
      </c>
      <c r="AI13" s="22">
        <f aca="true" t="shared" si="10" ref="AI13:AI19">SUM(U13,AD13,AG13)</f>
        <v>740.835</v>
      </c>
      <c r="AJ13" s="51">
        <v>1</v>
      </c>
      <c r="AK13" s="21">
        <v>70</v>
      </c>
      <c r="AL13" s="17">
        <v>2</v>
      </c>
      <c r="AM13" s="19">
        <v>89.55</v>
      </c>
      <c r="AN13" s="22">
        <f>AM13*1.5</f>
        <v>134.325</v>
      </c>
      <c r="AO13" s="17">
        <v>3</v>
      </c>
      <c r="AP13" s="22">
        <f>SUM(AK13,AN13)</f>
        <v>204.325</v>
      </c>
      <c r="AQ13" s="22">
        <f>AI13+AP13</f>
        <v>945.1600000000001</v>
      </c>
      <c r="AR13" s="99">
        <v>1</v>
      </c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</row>
    <row r="14" spans="1:156" s="8" customFormat="1" ht="13.5" customHeight="1">
      <c r="A14" s="81" t="s">
        <v>40</v>
      </c>
      <c r="B14" s="81" t="s">
        <v>98</v>
      </c>
      <c r="C14" s="88" t="s">
        <v>41</v>
      </c>
      <c r="D14" s="83" t="s">
        <v>91</v>
      </c>
      <c r="E14" s="81" t="s">
        <v>42</v>
      </c>
      <c r="F14" s="18">
        <v>90</v>
      </c>
      <c r="G14" s="18">
        <v>4</v>
      </c>
      <c r="H14" s="19">
        <v>49.7</v>
      </c>
      <c r="I14" s="20">
        <v>47.56</v>
      </c>
      <c r="J14" s="19">
        <f t="shared" si="4"/>
        <v>97.26</v>
      </c>
      <c r="K14" s="17">
        <v>5</v>
      </c>
      <c r="L14" s="21">
        <v>94</v>
      </c>
      <c r="M14" s="18">
        <v>3</v>
      </c>
      <c r="N14" s="21">
        <v>85</v>
      </c>
      <c r="O14" s="18">
        <v>4</v>
      </c>
      <c r="P14" s="19">
        <v>60.66</v>
      </c>
      <c r="Q14" s="22">
        <f t="shared" si="5"/>
        <v>90.99</v>
      </c>
      <c r="R14" s="17">
        <v>6</v>
      </c>
      <c r="S14" s="22"/>
      <c r="T14" s="47"/>
      <c r="U14" s="22">
        <f t="shared" si="6"/>
        <v>457.25</v>
      </c>
      <c r="V14" s="99">
        <v>2</v>
      </c>
      <c r="W14" s="86" t="str">
        <f t="shared" si="7"/>
        <v>Gabrielczyk</v>
      </c>
      <c r="X14" s="86" t="str">
        <f t="shared" si="7"/>
        <v>Andreas</v>
      </c>
      <c r="Y14" s="86" t="str">
        <f t="shared" si="7"/>
        <v>AV Lichtenberg 1999</v>
      </c>
      <c r="Z14" s="92" t="str">
        <f t="shared" si="7"/>
        <v>LM</v>
      </c>
      <c r="AA14" s="78" t="str">
        <f t="shared" si="7"/>
        <v>DAV</v>
      </c>
      <c r="AB14" s="19">
        <v>64.29</v>
      </c>
      <c r="AC14" s="19">
        <v>61.64</v>
      </c>
      <c r="AD14" s="44">
        <f t="shared" si="8"/>
        <v>125.93</v>
      </c>
      <c r="AE14" s="17">
        <v>2</v>
      </c>
      <c r="AF14" s="19">
        <v>89.5</v>
      </c>
      <c r="AG14" s="22">
        <f t="shared" si="9"/>
        <v>134.25</v>
      </c>
      <c r="AH14" s="17">
        <v>7</v>
      </c>
      <c r="AI14" s="22">
        <f t="shared" si="10"/>
        <v>717.4300000000001</v>
      </c>
      <c r="AJ14" s="17">
        <v>4</v>
      </c>
      <c r="AK14" s="21"/>
      <c r="AL14" s="17"/>
      <c r="AM14" s="19"/>
      <c r="AN14" s="22"/>
      <c r="AO14" s="17"/>
      <c r="AP14" s="22"/>
      <c r="AQ14" s="22"/>
      <c r="AR14" s="99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</row>
    <row r="15" spans="1:156" s="8" customFormat="1" ht="13.5" customHeight="1">
      <c r="A15" s="81" t="s">
        <v>92</v>
      </c>
      <c r="B15" s="81" t="s">
        <v>93</v>
      </c>
      <c r="C15" s="88" t="s">
        <v>28</v>
      </c>
      <c r="D15" s="83" t="s">
        <v>91</v>
      </c>
      <c r="E15" s="81" t="s">
        <v>29</v>
      </c>
      <c r="F15" s="18">
        <v>95</v>
      </c>
      <c r="G15" s="18">
        <v>2</v>
      </c>
      <c r="H15" s="19">
        <v>45.61</v>
      </c>
      <c r="I15" s="20">
        <v>43.09</v>
      </c>
      <c r="J15" s="19">
        <f t="shared" si="4"/>
        <v>88.7</v>
      </c>
      <c r="K15" s="17">
        <v>9</v>
      </c>
      <c r="L15" s="21">
        <v>96</v>
      </c>
      <c r="M15" s="97">
        <v>1</v>
      </c>
      <c r="N15" s="21">
        <v>85</v>
      </c>
      <c r="O15" s="18">
        <v>3</v>
      </c>
      <c r="P15" s="19">
        <v>54.21</v>
      </c>
      <c r="Q15" s="22">
        <f t="shared" si="5"/>
        <v>81.315</v>
      </c>
      <c r="R15" s="17">
        <v>10</v>
      </c>
      <c r="S15" s="22"/>
      <c r="T15" s="47"/>
      <c r="U15" s="22">
        <f t="shared" si="6"/>
        <v>446.015</v>
      </c>
      <c r="V15" s="99">
        <v>3</v>
      </c>
      <c r="W15" s="86" t="str">
        <f t="shared" si="7"/>
        <v>Weigel</v>
      </c>
      <c r="X15" s="86" t="str">
        <f t="shared" si="7"/>
        <v>Thomas</v>
      </c>
      <c r="Y15" s="86" t="str">
        <f t="shared" si="7"/>
        <v>SC Borussia 1920 Friedr.</v>
      </c>
      <c r="Z15" s="92" t="str">
        <f t="shared" si="7"/>
        <v>LM</v>
      </c>
      <c r="AA15" s="78" t="str">
        <f t="shared" si="7"/>
        <v>VDSF</v>
      </c>
      <c r="AB15" s="19">
        <v>57.52</v>
      </c>
      <c r="AC15" s="19">
        <v>54.42</v>
      </c>
      <c r="AD15" s="44">
        <f t="shared" si="8"/>
        <v>111.94</v>
      </c>
      <c r="AE15" s="17">
        <v>6</v>
      </c>
      <c r="AF15" s="19">
        <v>103.45</v>
      </c>
      <c r="AG15" s="22">
        <f t="shared" si="9"/>
        <v>155.175</v>
      </c>
      <c r="AH15" s="17">
        <v>2</v>
      </c>
      <c r="AI15" s="22">
        <f t="shared" si="10"/>
        <v>713.1299999999999</v>
      </c>
      <c r="AJ15" s="17">
        <v>5</v>
      </c>
      <c r="AK15" s="21">
        <v>90</v>
      </c>
      <c r="AL15" s="51">
        <v>1</v>
      </c>
      <c r="AM15" s="19">
        <v>90.02</v>
      </c>
      <c r="AN15" s="22">
        <f>AM15*1.5</f>
        <v>135.03</v>
      </c>
      <c r="AO15" s="17">
        <v>2</v>
      </c>
      <c r="AP15" s="22">
        <f>SUM(AK15,AN15)</f>
        <v>225.03</v>
      </c>
      <c r="AQ15" s="22">
        <f>AI15+AP15</f>
        <v>938.1599999999999</v>
      </c>
      <c r="AR15" s="99">
        <v>2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</row>
    <row r="16" spans="1:156" s="8" customFormat="1" ht="13.5" customHeight="1">
      <c r="A16" s="81" t="s">
        <v>99</v>
      </c>
      <c r="B16" s="81" t="s">
        <v>100</v>
      </c>
      <c r="C16" s="88" t="s">
        <v>30</v>
      </c>
      <c r="D16" s="83" t="s">
        <v>91</v>
      </c>
      <c r="E16" s="81" t="s">
        <v>29</v>
      </c>
      <c r="F16" s="18">
        <v>75</v>
      </c>
      <c r="G16" s="18">
        <v>6</v>
      </c>
      <c r="H16" s="19">
        <v>54.18</v>
      </c>
      <c r="I16" s="20">
        <v>52.25</v>
      </c>
      <c r="J16" s="19">
        <f t="shared" si="4"/>
        <v>106.43</v>
      </c>
      <c r="K16" s="51">
        <v>1</v>
      </c>
      <c r="L16" s="21">
        <v>86</v>
      </c>
      <c r="M16" s="18">
        <v>6</v>
      </c>
      <c r="N16" s="21">
        <v>80</v>
      </c>
      <c r="O16" s="18">
        <v>5</v>
      </c>
      <c r="P16" s="19">
        <v>61.8</v>
      </c>
      <c r="Q16" s="22">
        <f t="shared" si="5"/>
        <v>92.69999999999999</v>
      </c>
      <c r="R16" s="17">
        <v>5</v>
      </c>
      <c r="S16" s="22"/>
      <c r="T16" s="47"/>
      <c r="U16" s="22">
        <f t="shared" si="6"/>
        <v>440.13</v>
      </c>
      <c r="V16" s="17">
        <v>4</v>
      </c>
      <c r="W16" s="86" t="str">
        <f t="shared" si="7"/>
        <v>Musial</v>
      </c>
      <c r="X16" s="86" t="str">
        <f t="shared" si="7"/>
        <v>Carsten</v>
      </c>
      <c r="Y16" s="86" t="str">
        <f t="shared" si="7"/>
        <v>LV Berlin - Brandenburg</v>
      </c>
      <c r="Z16" s="92" t="str">
        <f t="shared" si="7"/>
        <v>LM</v>
      </c>
      <c r="AA16" s="78" t="str">
        <f t="shared" si="7"/>
        <v>VDSF</v>
      </c>
      <c r="AB16" s="19">
        <v>61.28</v>
      </c>
      <c r="AC16" s="19">
        <v>60.71</v>
      </c>
      <c r="AD16" s="44">
        <f t="shared" si="8"/>
        <v>121.99000000000001</v>
      </c>
      <c r="AE16" s="17">
        <v>5</v>
      </c>
      <c r="AF16" s="19">
        <v>105.03</v>
      </c>
      <c r="AG16" s="22">
        <f t="shared" si="9"/>
        <v>157.54500000000002</v>
      </c>
      <c r="AH16" s="51">
        <v>1</v>
      </c>
      <c r="AI16" s="22">
        <f t="shared" si="10"/>
        <v>719.665</v>
      </c>
      <c r="AJ16" s="51">
        <v>2</v>
      </c>
      <c r="AK16" s="21">
        <v>50</v>
      </c>
      <c r="AL16" s="17">
        <v>7</v>
      </c>
      <c r="AM16" s="19">
        <v>94.52</v>
      </c>
      <c r="AN16" s="22">
        <f>AM16*1.5</f>
        <v>141.78</v>
      </c>
      <c r="AO16" s="96">
        <v>1</v>
      </c>
      <c r="AP16" s="22">
        <f>SUM(AK16,AN16)</f>
        <v>191.78</v>
      </c>
      <c r="AQ16" s="22">
        <f>AI16+AP16</f>
        <v>911.4449999999999</v>
      </c>
      <c r="AR16" s="17">
        <v>4</v>
      </c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</row>
    <row r="17" spans="1:44" s="13" customFormat="1" ht="13.5" customHeight="1">
      <c r="A17" s="81" t="s">
        <v>89</v>
      </c>
      <c r="B17" s="81" t="s">
        <v>90</v>
      </c>
      <c r="C17" s="88" t="s">
        <v>30</v>
      </c>
      <c r="D17" s="83" t="s">
        <v>91</v>
      </c>
      <c r="E17" s="81" t="s">
        <v>29</v>
      </c>
      <c r="F17" s="18">
        <v>65</v>
      </c>
      <c r="G17" s="18">
        <v>8</v>
      </c>
      <c r="H17" s="19">
        <v>51.18</v>
      </c>
      <c r="I17" s="20">
        <v>48.95</v>
      </c>
      <c r="J17" s="19">
        <f t="shared" si="4"/>
        <v>100.13</v>
      </c>
      <c r="K17" s="17">
        <v>2</v>
      </c>
      <c r="L17" s="21">
        <v>96</v>
      </c>
      <c r="M17" s="18">
        <v>2</v>
      </c>
      <c r="N17" s="21">
        <v>75</v>
      </c>
      <c r="O17" s="18">
        <v>6</v>
      </c>
      <c r="P17" s="19">
        <v>66.34</v>
      </c>
      <c r="Q17" s="22">
        <f t="shared" si="5"/>
        <v>99.51</v>
      </c>
      <c r="R17" s="51">
        <v>1</v>
      </c>
      <c r="S17" s="22"/>
      <c r="T17" s="47" t="s">
        <v>21</v>
      </c>
      <c r="U17" s="22">
        <f t="shared" si="6"/>
        <v>435.64</v>
      </c>
      <c r="V17" s="17">
        <v>5</v>
      </c>
      <c r="W17" s="86" t="str">
        <f t="shared" si="7"/>
        <v>Madauß</v>
      </c>
      <c r="X17" s="86" t="str">
        <f t="shared" si="7"/>
        <v>Felix</v>
      </c>
      <c r="Y17" s="86" t="str">
        <f t="shared" si="7"/>
        <v>LV Berlin - Brandenburg</v>
      </c>
      <c r="Z17" s="92" t="str">
        <f t="shared" si="7"/>
        <v>LM</v>
      </c>
      <c r="AA17" s="78" t="str">
        <f t="shared" si="7"/>
        <v>VDSF</v>
      </c>
      <c r="AB17" s="19">
        <v>68.47</v>
      </c>
      <c r="AC17" s="19">
        <v>68.07</v>
      </c>
      <c r="AD17" s="44">
        <f t="shared" si="8"/>
        <v>136.54</v>
      </c>
      <c r="AE17" s="96">
        <v>1</v>
      </c>
      <c r="AF17" s="19">
        <v>97.23</v>
      </c>
      <c r="AG17" s="22">
        <f t="shared" si="9"/>
        <v>145.845</v>
      </c>
      <c r="AH17" s="17">
        <v>4</v>
      </c>
      <c r="AI17" s="22">
        <f t="shared" si="10"/>
        <v>718.025</v>
      </c>
      <c r="AJ17" s="51">
        <v>3</v>
      </c>
      <c r="AK17" s="21">
        <v>70</v>
      </c>
      <c r="AL17" s="17">
        <v>3</v>
      </c>
      <c r="AM17" s="19">
        <v>84.69</v>
      </c>
      <c r="AN17" s="22">
        <f>AM17*1.5</f>
        <v>127.035</v>
      </c>
      <c r="AO17" s="17">
        <v>6</v>
      </c>
      <c r="AP17" s="22">
        <f>SUM(AK17,AN17)</f>
        <v>197.035</v>
      </c>
      <c r="AQ17" s="22">
        <f>AI17+AP17</f>
        <v>915.06</v>
      </c>
      <c r="AR17" s="99">
        <v>3</v>
      </c>
    </row>
    <row r="18" spans="1:44" s="13" customFormat="1" ht="13.5" customHeight="1">
      <c r="A18" s="81" t="s">
        <v>95</v>
      </c>
      <c r="B18" s="81" t="s">
        <v>96</v>
      </c>
      <c r="C18" s="88" t="s">
        <v>30</v>
      </c>
      <c r="D18" s="83" t="s">
        <v>91</v>
      </c>
      <c r="E18" s="81" t="s">
        <v>29</v>
      </c>
      <c r="F18" s="18">
        <v>90</v>
      </c>
      <c r="G18" s="18">
        <v>3</v>
      </c>
      <c r="H18" s="19">
        <v>48.19</v>
      </c>
      <c r="I18" s="20">
        <v>45.11</v>
      </c>
      <c r="J18" s="19">
        <f t="shared" si="4"/>
        <v>93.3</v>
      </c>
      <c r="K18" s="17">
        <v>6</v>
      </c>
      <c r="L18" s="8">
        <v>84</v>
      </c>
      <c r="M18" s="17">
        <v>7</v>
      </c>
      <c r="N18" s="21">
        <v>75</v>
      </c>
      <c r="O18" s="18">
        <v>7</v>
      </c>
      <c r="P18" s="19">
        <v>61.87</v>
      </c>
      <c r="Q18" s="22">
        <f t="shared" si="5"/>
        <v>92.80499999999999</v>
      </c>
      <c r="R18" s="17">
        <v>4</v>
      </c>
      <c r="S18" s="22"/>
      <c r="T18" s="51"/>
      <c r="U18" s="22">
        <f t="shared" si="6"/>
        <v>435.105</v>
      </c>
      <c r="V18" s="17">
        <v>6</v>
      </c>
      <c r="W18" s="86" t="str">
        <f t="shared" si="7"/>
        <v>Kittlitz</v>
      </c>
      <c r="X18" s="86" t="str">
        <f t="shared" si="7"/>
        <v>Carsten von</v>
      </c>
      <c r="Y18" s="86" t="str">
        <f t="shared" si="7"/>
        <v>LV Berlin - Brandenburg</v>
      </c>
      <c r="Z18" s="92" t="str">
        <f t="shared" si="7"/>
        <v>LM</v>
      </c>
      <c r="AA18" s="78" t="str">
        <f t="shared" si="7"/>
        <v>VDSF</v>
      </c>
      <c r="AB18" s="19">
        <v>62.89</v>
      </c>
      <c r="AC18" s="19">
        <v>61.94</v>
      </c>
      <c r="AD18" s="44">
        <f t="shared" si="8"/>
        <v>124.83</v>
      </c>
      <c r="AE18" s="17">
        <v>4</v>
      </c>
      <c r="AF18" s="19">
        <v>92.94</v>
      </c>
      <c r="AG18" s="22">
        <f t="shared" si="9"/>
        <v>139.41</v>
      </c>
      <c r="AH18" s="17">
        <v>5</v>
      </c>
      <c r="AI18" s="22">
        <f t="shared" si="10"/>
        <v>699.345</v>
      </c>
      <c r="AJ18" s="17">
        <v>6</v>
      </c>
      <c r="AK18" s="21"/>
      <c r="AL18" s="47"/>
      <c r="AM18" s="19"/>
      <c r="AN18" s="22"/>
      <c r="AO18" s="17"/>
      <c r="AP18" s="22"/>
      <c r="AQ18" s="22"/>
      <c r="AR18" s="47"/>
    </row>
    <row r="19" spans="1:44" s="13" customFormat="1" ht="13.5" customHeight="1">
      <c r="A19" s="81" t="s">
        <v>57</v>
      </c>
      <c r="B19" s="81" t="s">
        <v>94</v>
      </c>
      <c r="C19" s="88" t="s">
        <v>58</v>
      </c>
      <c r="D19" s="83" t="s">
        <v>91</v>
      </c>
      <c r="E19" s="81" t="s">
        <v>42</v>
      </c>
      <c r="F19" s="18">
        <v>60</v>
      </c>
      <c r="G19" s="18">
        <v>9</v>
      </c>
      <c r="H19" s="19">
        <v>45.7</v>
      </c>
      <c r="I19" s="20">
        <v>44.18</v>
      </c>
      <c r="J19" s="19">
        <f t="shared" si="4"/>
        <v>89.88</v>
      </c>
      <c r="K19" s="17">
        <v>8</v>
      </c>
      <c r="L19" s="8">
        <v>92</v>
      </c>
      <c r="M19" s="17">
        <v>4</v>
      </c>
      <c r="N19" s="21">
        <v>95</v>
      </c>
      <c r="O19" s="97">
        <v>1</v>
      </c>
      <c r="P19" s="19">
        <v>65.01</v>
      </c>
      <c r="Q19" s="22">
        <f t="shared" si="5"/>
        <v>97.51500000000001</v>
      </c>
      <c r="R19" s="98">
        <v>2</v>
      </c>
      <c r="S19" s="22"/>
      <c r="T19" s="51"/>
      <c r="U19" s="22">
        <f t="shared" si="6"/>
        <v>434.395</v>
      </c>
      <c r="V19" s="17">
        <v>7</v>
      </c>
      <c r="W19" s="86" t="str">
        <f t="shared" si="7"/>
        <v>Schulz</v>
      </c>
      <c r="X19" s="86" t="str">
        <f t="shared" si="7"/>
        <v>Steffen</v>
      </c>
      <c r="Y19" s="86" t="str">
        <f t="shared" si="7"/>
        <v>AF Hohenschönhausen</v>
      </c>
      <c r="Z19" s="92" t="str">
        <f t="shared" si="7"/>
        <v>LM</v>
      </c>
      <c r="AA19" s="78" t="str">
        <f t="shared" si="7"/>
        <v>DAV</v>
      </c>
      <c r="AB19" s="19">
        <v>47.23</v>
      </c>
      <c r="AC19" s="19">
        <v>42.95</v>
      </c>
      <c r="AD19" s="44">
        <f t="shared" si="8"/>
        <v>90.18</v>
      </c>
      <c r="AE19" s="17">
        <v>7</v>
      </c>
      <c r="AF19" s="19">
        <v>91.12</v>
      </c>
      <c r="AG19" s="22">
        <f t="shared" si="9"/>
        <v>136.68</v>
      </c>
      <c r="AH19" s="17">
        <v>6</v>
      </c>
      <c r="AI19" s="22">
        <f t="shared" si="10"/>
        <v>661.2550000000001</v>
      </c>
      <c r="AJ19" s="17">
        <v>7</v>
      </c>
      <c r="AK19" s="21"/>
      <c r="AL19" s="47"/>
      <c r="AM19" s="19"/>
      <c r="AN19" s="22"/>
      <c r="AO19" s="17"/>
      <c r="AP19" s="22"/>
      <c r="AQ19" s="22"/>
      <c r="AR19" s="47"/>
    </row>
    <row r="20" spans="1:156" s="8" customFormat="1" ht="13.5" customHeight="1">
      <c r="A20" s="81" t="s">
        <v>103</v>
      </c>
      <c r="B20" s="81" t="s">
        <v>104</v>
      </c>
      <c r="C20" s="88" t="s">
        <v>28</v>
      </c>
      <c r="D20" s="83" t="s">
        <v>91</v>
      </c>
      <c r="E20" s="81" t="s">
        <v>29</v>
      </c>
      <c r="F20" s="18">
        <v>80</v>
      </c>
      <c r="G20" s="18">
        <v>5</v>
      </c>
      <c r="H20" s="19">
        <v>47.88</v>
      </c>
      <c r="I20" s="20">
        <v>45.26</v>
      </c>
      <c r="J20" s="19">
        <f t="shared" si="4"/>
        <v>93.14</v>
      </c>
      <c r="K20" s="17">
        <v>7</v>
      </c>
      <c r="L20" s="21">
        <v>74</v>
      </c>
      <c r="M20" s="18">
        <v>10</v>
      </c>
      <c r="N20" s="21">
        <v>75</v>
      </c>
      <c r="O20" s="18">
        <v>8</v>
      </c>
      <c r="P20" s="19">
        <v>60.61</v>
      </c>
      <c r="Q20" s="22">
        <f t="shared" si="5"/>
        <v>90.91499999999999</v>
      </c>
      <c r="R20" s="17">
        <v>7</v>
      </c>
      <c r="S20" s="22"/>
      <c r="T20" s="60"/>
      <c r="U20" s="22">
        <f t="shared" si="6"/>
        <v>413.05499999999995</v>
      </c>
      <c r="V20" s="17">
        <v>8</v>
      </c>
      <c r="W20" s="86"/>
      <c r="X20" s="86"/>
      <c r="Y20" s="86"/>
      <c r="Z20" s="92"/>
      <c r="AA20" s="78"/>
      <c r="AB20" s="19"/>
      <c r="AC20" s="19"/>
      <c r="AD20" s="44"/>
      <c r="AE20" s="17"/>
      <c r="AF20" s="19"/>
      <c r="AG20" s="22"/>
      <c r="AH20" s="17"/>
      <c r="AI20" s="22"/>
      <c r="AJ20" s="17"/>
      <c r="AK20" s="21"/>
      <c r="AL20" s="17"/>
      <c r="AM20" s="19"/>
      <c r="AN20" s="22"/>
      <c r="AO20" s="17"/>
      <c r="AP20" s="22"/>
      <c r="AQ20" s="22"/>
      <c r="AR20" s="47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</row>
    <row r="21" spans="1:156" s="8" customFormat="1" ht="13.5" customHeight="1">
      <c r="A21" s="81" t="s">
        <v>97</v>
      </c>
      <c r="B21" s="81" t="s">
        <v>61</v>
      </c>
      <c r="C21" s="88" t="s">
        <v>28</v>
      </c>
      <c r="D21" s="83" t="s">
        <v>91</v>
      </c>
      <c r="E21" s="81" t="s">
        <v>29</v>
      </c>
      <c r="F21" s="18">
        <v>75</v>
      </c>
      <c r="G21" s="18">
        <v>7</v>
      </c>
      <c r="H21" s="19">
        <v>50.53</v>
      </c>
      <c r="I21" s="20">
        <v>49.45</v>
      </c>
      <c r="J21" s="19">
        <f t="shared" si="4"/>
        <v>99.98</v>
      </c>
      <c r="K21" s="17">
        <v>3</v>
      </c>
      <c r="L21" s="21">
        <v>76</v>
      </c>
      <c r="M21" s="18">
        <v>9</v>
      </c>
      <c r="N21" s="21">
        <v>60</v>
      </c>
      <c r="O21" s="18">
        <v>10</v>
      </c>
      <c r="P21" s="19">
        <v>57.7</v>
      </c>
      <c r="Q21" s="22">
        <f t="shared" si="5"/>
        <v>86.55000000000001</v>
      </c>
      <c r="R21" s="17">
        <v>8</v>
      </c>
      <c r="S21" s="22"/>
      <c r="T21" s="47"/>
      <c r="U21" s="22">
        <f t="shared" si="6"/>
        <v>397.53000000000003</v>
      </c>
      <c r="V21" s="17">
        <v>9</v>
      </c>
      <c r="W21" s="86"/>
      <c r="X21" s="86"/>
      <c r="Y21" s="86"/>
      <c r="Z21" s="92"/>
      <c r="AA21" s="78"/>
      <c r="AB21" s="19"/>
      <c r="AC21" s="19"/>
      <c r="AD21" s="44" t="s">
        <v>21</v>
      </c>
      <c r="AE21" s="47"/>
      <c r="AF21" s="19"/>
      <c r="AG21" s="22"/>
      <c r="AH21" s="47"/>
      <c r="AI21" s="22"/>
      <c r="AJ21" s="47"/>
      <c r="AK21" s="21"/>
      <c r="AL21" s="47"/>
      <c r="AM21" s="19"/>
      <c r="AN21" s="22"/>
      <c r="AO21" s="17"/>
      <c r="AP21" s="22"/>
      <c r="AQ21" s="22"/>
      <c r="AR21" s="47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</row>
    <row r="22" spans="1:156" s="8" customFormat="1" ht="13.5" customHeight="1">
      <c r="A22" s="81" t="s">
        <v>135</v>
      </c>
      <c r="B22" s="81" t="s">
        <v>136</v>
      </c>
      <c r="C22" s="88" t="s">
        <v>58</v>
      </c>
      <c r="D22" s="83" t="s">
        <v>91</v>
      </c>
      <c r="E22" s="81" t="s">
        <v>42</v>
      </c>
      <c r="F22" s="18">
        <v>55</v>
      </c>
      <c r="G22" s="18">
        <v>10</v>
      </c>
      <c r="H22" s="19">
        <v>42.33</v>
      </c>
      <c r="I22" s="20">
        <v>40.68</v>
      </c>
      <c r="J22" s="19">
        <f t="shared" si="4"/>
        <v>83.00999999999999</v>
      </c>
      <c r="K22" s="17">
        <v>10</v>
      </c>
      <c r="L22" s="21">
        <v>80</v>
      </c>
      <c r="M22" s="18">
        <v>8</v>
      </c>
      <c r="N22" s="21">
        <v>65</v>
      </c>
      <c r="O22" s="18">
        <v>9</v>
      </c>
      <c r="P22" s="19">
        <v>54.52</v>
      </c>
      <c r="Q22" s="22">
        <f t="shared" si="5"/>
        <v>81.78</v>
      </c>
      <c r="R22" s="17">
        <v>9</v>
      </c>
      <c r="S22" s="22"/>
      <c r="T22" s="47"/>
      <c r="U22" s="22">
        <f t="shared" si="6"/>
        <v>364.78999999999996</v>
      </c>
      <c r="V22" s="17">
        <v>10</v>
      </c>
      <c r="W22" s="86"/>
      <c r="X22" s="86"/>
      <c r="Y22" s="86"/>
      <c r="Z22" s="92"/>
      <c r="AA22" s="78"/>
      <c r="AB22" s="19"/>
      <c r="AC22" s="19"/>
      <c r="AD22" s="44"/>
      <c r="AE22" s="47"/>
      <c r="AF22" s="19"/>
      <c r="AG22" s="22"/>
      <c r="AH22" s="47"/>
      <c r="AI22" s="22"/>
      <c r="AJ22" s="47"/>
      <c r="AK22" s="21"/>
      <c r="AL22" s="47"/>
      <c r="AM22" s="19"/>
      <c r="AN22" s="22"/>
      <c r="AO22" s="17"/>
      <c r="AP22" s="22"/>
      <c r="AQ22" s="22"/>
      <c r="AR22" s="47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</row>
    <row r="23" spans="1:156" s="8" customFormat="1" ht="13.5" customHeight="1">
      <c r="A23" s="81"/>
      <c r="B23" s="81"/>
      <c r="C23" s="88"/>
      <c r="D23" s="83"/>
      <c r="E23" s="81"/>
      <c r="F23" s="18"/>
      <c r="G23" s="37"/>
      <c r="H23" s="19"/>
      <c r="I23" s="20"/>
      <c r="J23" s="19"/>
      <c r="K23" s="47"/>
      <c r="L23" s="21"/>
      <c r="M23" s="37"/>
      <c r="N23" s="21"/>
      <c r="O23" s="37"/>
      <c r="P23" s="19"/>
      <c r="Q23" s="22"/>
      <c r="R23" s="47"/>
      <c r="S23" s="22"/>
      <c r="T23" s="47"/>
      <c r="U23" s="22"/>
      <c r="V23" s="47"/>
      <c r="W23" s="86"/>
      <c r="X23" s="86"/>
      <c r="Y23" s="86"/>
      <c r="Z23" s="92"/>
      <c r="AA23" s="78"/>
      <c r="AB23" s="19"/>
      <c r="AC23" s="19"/>
      <c r="AD23" s="44"/>
      <c r="AE23" s="47"/>
      <c r="AF23" s="19"/>
      <c r="AG23" s="22"/>
      <c r="AH23" s="47"/>
      <c r="AI23" s="22"/>
      <c r="AJ23" s="47"/>
      <c r="AK23" s="21"/>
      <c r="AL23" s="47"/>
      <c r="AM23" s="19"/>
      <c r="AN23" s="22"/>
      <c r="AO23" s="17"/>
      <c r="AP23" s="22"/>
      <c r="AQ23" s="22"/>
      <c r="AR23" s="47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</row>
    <row r="24" spans="1:156" s="8" customFormat="1" ht="13.5" customHeight="1">
      <c r="A24" s="81" t="s">
        <v>113</v>
      </c>
      <c r="B24" s="81" t="s">
        <v>114</v>
      </c>
      <c r="C24" s="88" t="s">
        <v>115</v>
      </c>
      <c r="D24" s="83" t="s">
        <v>108</v>
      </c>
      <c r="E24" s="81" t="s">
        <v>42</v>
      </c>
      <c r="F24" s="18">
        <v>100</v>
      </c>
      <c r="G24" s="97">
        <v>1</v>
      </c>
      <c r="H24" s="19">
        <v>52.68</v>
      </c>
      <c r="I24" s="20">
        <v>47.75</v>
      </c>
      <c r="J24" s="19">
        <f aca="true" t="shared" si="11" ref="J24:J30">SUM(H24,I24)</f>
        <v>100.43</v>
      </c>
      <c r="K24" s="51">
        <v>1</v>
      </c>
      <c r="L24" s="21">
        <v>94</v>
      </c>
      <c r="M24" s="18">
        <v>2</v>
      </c>
      <c r="N24" s="21">
        <v>70</v>
      </c>
      <c r="O24" s="18">
        <v>4</v>
      </c>
      <c r="P24" s="19">
        <v>62.92</v>
      </c>
      <c r="Q24" s="22">
        <f aca="true" t="shared" si="12" ref="Q24:Q30">P24*1.5</f>
        <v>94.38</v>
      </c>
      <c r="R24" s="51">
        <v>1</v>
      </c>
      <c r="S24" s="22"/>
      <c r="T24" s="47"/>
      <c r="U24" s="22">
        <f aca="true" t="shared" si="13" ref="U24:U30">SUM(F24,J24,L24,N24,Q24)</f>
        <v>458.81</v>
      </c>
      <c r="V24" s="51">
        <v>1</v>
      </c>
      <c r="W24" s="86" t="str">
        <f aca="true" t="shared" si="14" ref="W24:AA30">A24</f>
        <v>Neumann</v>
      </c>
      <c r="X24" s="86" t="str">
        <f t="shared" si="14"/>
        <v>Peter</v>
      </c>
      <c r="Y24" s="86" t="str">
        <f t="shared" si="14"/>
        <v>OG Hessenwinkel</v>
      </c>
      <c r="Z24" s="92" t="str">
        <f t="shared" si="14"/>
        <v>S</v>
      </c>
      <c r="AA24" s="78" t="str">
        <f t="shared" si="14"/>
        <v>DAV</v>
      </c>
      <c r="AB24" s="19"/>
      <c r="AC24" s="19"/>
      <c r="AD24" s="44"/>
      <c r="AE24" s="47"/>
      <c r="AF24" s="19"/>
      <c r="AG24" s="22"/>
      <c r="AH24" s="47"/>
      <c r="AI24" s="22"/>
      <c r="AJ24" s="69"/>
      <c r="AK24" s="21"/>
      <c r="AL24" s="47"/>
      <c r="AM24" s="19"/>
      <c r="AN24" s="22"/>
      <c r="AO24" s="47"/>
      <c r="AP24" s="22"/>
      <c r="AQ24" s="22"/>
      <c r="AR24" s="47" t="s">
        <v>21</v>
      </c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</row>
    <row r="25" spans="1:156" s="8" customFormat="1" ht="13.5" customHeight="1">
      <c r="A25" s="81" t="s">
        <v>109</v>
      </c>
      <c r="B25" s="81" t="s">
        <v>110</v>
      </c>
      <c r="C25" s="88" t="s">
        <v>28</v>
      </c>
      <c r="D25" s="83" t="s">
        <v>108</v>
      </c>
      <c r="E25" s="81" t="s">
        <v>29</v>
      </c>
      <c r="F25" s="18">
        <v>85</v>
      </c>
      <c r="G25" s="18">
        <v>2</v>
      </c>
      <c r="H25" s="19">
        <v>47.71</v>
      </c>
      <c r="I25" s="20">
        <v>47.27</v>
      </c>
      <c r="J25" s="19">
        <f t="shared" si="11"/>
        <v>94.98</v>
      </c>
      <c r="K25" s="17">
        <v>4</v>
      </c>
      <c r="L25" s="21">
        <v>94</v>
      </c>
      <c r="M25" s="18">
        <v>3</v>
      </c>
      <c r="N25" s="67">
        <v>80</v>
      </c>
      <c r="O25" s="18">
        <v>2</v>
      </c>
      <c r="P25" s="19">
        <v>51.74</v>
      </c>
      <c r="Q25" s="22">
        <f t="shared" si="12"/>
        <v>77.61</v>
      </c>
      <c r="R25" s="17">
        <v>6</v>
      </c>
      <c r="S25" s="22"/>
      <c r="T25" s="55"/>
      <c r="U25" s="22">
        <f t="shared" si="13"/>
        <v>431.59000000000003</v>
      </c>
      <c r="V25" s="51">
        <v>3</v>
      </c>
      <c r="W25" s="86" t="str">
        <f t="shared" si="14"/>
        <v>Oelke</v>
      </c>
      <c r="X25" s="86" t="str">
        <f t="shared" si="14"/>
        <v>Heinz</v>
      </c>
      <c r="Y25" s="86" t="str">
        <f t="shared" si="14"/>
        <v>SC Borussia 1920 Friedr.</v>
      </c>
      <c r="Z25" s="92" t="str">
        <f t="shared" si="14"/>
        <v>S</v>
      </c>
      <c r="AA25" s="78" t="str">
        <f t="shared" si="14"/>
        <v>VDSF</v>
      </c>
      <c r="AB25" s="19">
        <v>62.31</v>
      </c>
      <c r="AC25" s="19">
        <v>61.43</v>
      </c>
      <c r="AD25" s="44">
        <f>SUM(AB25,AC25)</f>
        <v>123.74000000000001</v>
      </c>
      <c r="AE25" s="96">
        <v>1</v>
      </c>
      <c r="AF25" s="19">
        <v>99.76</v>
      </c>
      <c r="AG25" s="22">
        <f>AF25*1.5</f>
        <v>149.64000000000001</v>
      </c>
      <c r="AH25" s="96">
        <v>1</v>
      </c>
      <c r="AI25" s="22">
        <f>SUM(U25,AD25,AG25)</f>
        <v>704.97</v>
      </c>
      <c r="AJ25" s="99">
        <v>1</v>
      </c>
      <c r="AK25" s="21">
        <v>50</v>
      </c>
      <c r="AL25" s="17">
        <v>5</v>
      </c>
      <c r="AM25" s="19">
        <v>88.96</v>
      </c>
      <c r="AN25" s="22">
        <f>AM25*1.5</f>
        <v>133.44</v>
      </c>
      <c r="AO25" s="17">
        <v>4</v>
      </c>
      <c r="AP25" s="22">
        <f>SUM(AK25,AN25)</f>
        <v>183.44</v>
      </c>
      <c r="AQ25" s="22">
        <f>AI25+AP25</f>
        <v>888.4100000000001</v>
      </c>
      <c r="AR25" s="17">
        <v>5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</row>
    <row r="26" spans="1:156" s="57" customFormat="1" ht="13.5" customHeight="1">
      <c r="A26" s="81" t="s">
        <v>105</v>
      </c>
      <c r="B26" s="81" t="s">
        <v>106</v>
      </c>
      <c r="C26" s="88" t="s">
        <v>107</v>
      </c>
      <c r="D26" s="83" t="s">
        <v>108</v>
      </c>
      <c r="E26" s="81" t="s">
        <v>42</v>
      </c>
      <c r="F26" s="18">
        <v>85</v>
      </c>
      <c r="G26" s="18">
        <v>4</v>
      </c>
      <c r="H26" s="19">
        <v>47.85</v>
      </c>
      <c r="I26" s="20">
        <v>44.81</v>
      </c>
      <c r="J26" s="19">
        <f t="shared" si="11"/>
        <v>92.66</v>
      </c>
      <c r="K26" s="17">
        <v>2</v>
      </c>
      <c r="L26" s="21">
        <v>96</v>
      </c>
      <c r="M26" s="97">
        <v>1</v>
      </c>
      <c r="N26" s="21">
        <v>85</v>
      </c>
      <c r="O26" s="97">
        <v>1</v>
      </c>
      <c r="P26" s="19">
        <v>56.6</v>
      </c>
      <c r="Q26" s="22">
        <f t="shared" si="12"/>
        <v>84.9</v>
      </c>
      <c r="R26" s="17">
        <v>3</v>
      </c>
      <c r="S26" s="22"/>
      <c r="T26" s="55"/>
      <c r="U26" s="22">
        <f t="shared" si="13"/>
        <v>443.55999999999995</v>
      </c>
      <c r="V26" s="51">
        <v>2</v>
      </c>
      <c r="W26" s="86" t="str">
        <f t="shared" si="14"/>
        <v>Behlert</v>
      </c>
      <c r="X26" s="86" t="str">
        <f t="shared" si="14"/>
        <v>Detlef</v>
      </c>
      <c r="Y26" s="86" t="str">
        <f t="shared" si="14"/>
        <v>AF Wendenschloss</v>
      </c>
      <c r="Z26" s="92" t="str">
        <f t="shared" si="14"/>
        <v>S</v>
      </c>
      <c r="AA26" s="78" t="str">
        <f t="shared" si="14"/>
        <v>DAV</v>
      </c>
      <c r="AB26" s="19">
        <v>49.97</v>
      </c>
      <c r="AC26" s="19">
        <v>49.09</v>
      </c>
      <c r="AD26" s="44">
        <f>SUM(AB26,AC26)</f>
        <v>99.06</v>
      </c>
      <c r="AE26" s="17">
        <v>5</v>
      </c>
      <c r="AF26" s="19">
        <v>90.43</v>
      </c>
      <c r="AG26" s="22">
        <f>AF26*1.5</f>
        <v>135.645</v>
      </c>
      <c r="AH26" s="17">
        <v>2</v>
      </c>
      <c r="AI26" s="22">
        <f>SUM(U26,AD26,AG26)</f>
        <v>678.2649999999999</v>
      </c>
      <c r="AJ26" s="99">
        <v>2</v>
      </c>
      <c r="AK26" s="21">
        <v>50</v>
      </c>
      <c r="AL26" s="17">
        <v>6</v>
      </c>
      <c r="AM26" s="19">
        <v>86.27</v>
      </c>
      <c r="AN26" s="22">
        <f>AM26*1.5</f>
        <v>129.405</v>
      </c>
      <c r="AO26" s="17">
        <v>5</v>
      </c>
      <c r="AP26" s="22">
        <f>SUM(AK26,AN26)</f>
        <v>179.405</v>
      </c>
      <c r="AQ26" s="22">
        <f>AI26+AP26</f>
        <v>857.6699999999998</v>
      </c>
      <c r="AR26" s="17">
        <v>6</v>
      </c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</row>
    <row r="27" spans="1:156" s="8" customFormat="1" ht="13.5" customHeight="1">
      <c r="A27" s="81" t="s">
        <v>118</v>
      </c>
      <c r="B27" s="81" t="s">
        <v>119</v>
      </c>
      <c r="C27" s="88" t="s">
        <v>28</v>
      </c>
      <c r="D27" s="83" t="s">
        <v>108</v>
      </c>
      <c r="E27" s="81" t="s">
        <v>29</v>
      </c>
      <c r="F27" s="18">
        <v>85</v>
      </c>
      <c r="G27" s="18">
        <v>3</v>
      </c>
      <c r="H27" s="19">
        <v>47.79</v>
      </c>
      <c r="I27" s="20">
        <v>46.78</v>
      </c>
      <c r="J27" s="19">
        <f t="shared" si="11"/>
        <v>94.57</v>
      </c>
      <c r="K27" s="17">
        <v>3</v>
      </c>
      <c r="L27" s="21">
        <v>92</v>
      </c>
      <c r="M27" s="18">
        <v>4</v>
      </c>
      <c r="N27" s="21">
        <v>65</v>
      </c>
      <c r="O27" s="18">
        <v>5</v>
      </c>
      <c r="P27" s="19">
        <v>56.67</v>
      </c>
      <c r="Q27" s="22">
        <f t="shared" si="12"/>
        <v>85.005</v>
      </c>
      <c r="R27" s="17">
        <v>2</v>
      </c>
      <c r="S27" s="22"/>
      <c r="T27" s="47"/>
      <c r="U27" s="22">
        <f t="shared" si="13"/>
        <v>421.575</v>
      </c>
      <c r="V27" s="17">
        <v>4</v>
      </c>
      <c r="W27" s="86" t="str">
        <f t="shared" si="14"/>
        <v>Nowak</v>
      </c>
      <c r="X27" s="86" t="str">
        <f t="shared" si="14"/>
        <v>Lutz</v>
      </c>
      <c r="Y27" s="86" t="str">
        <f t="shared" si="14"/>
        <v>SC Borussia 1920 Friedr.</v>
      </c>
      <c r="Z27" s="92" t="str">
        <f t="shared" si="14"/>
        <v>S</v>
      </c>
      <c r="AA27" s="78" t="str">
        <f t="shared" si="14"/>
        <v>VDSF</v>
      </c>
      <c r="AB27" s="19">
        <v>55.18</v>
      </c>
      <c r="AC27" s="19">
        <v>52.23</v>
      </c>
      <c r="AD27" s="44">
        <f>SUM(AB27,AC27)</f>
        <v>107.41</v>
      </c>
      <c r="AE27" s="17">
        <v>3</v>
      </c>
      <c r="AF27" s="19">
        <v>79.37</v>
      </c>
      <c r="AG27" s="22">
        <f>AF27*1.5</f>
        <v>119.055</v>
      </c>
      <c r="AH27" s="17">
        <v>4</v>
      </c>
      <c r="AI27" s="22">
        <f>SUM(U27,AD27,AG27)</f>
        <v>648.04</v>
      </c>
      <c r="AJ27" s="99">
        <v>3</v>
      </c>
      <c r="AK27" s="21">
        <v>55</v>
      </c>
      <c r="AL27" s="17">
        <v>4</v>
      </c>
      <c r="AM27" s="19">
        <v>69.66</v>
      </c>
      <c r="AN27" s="22">
        <f>AM27*1.5</f>
        <v>104.49</v>
      </c>
      <c r="AO27" s="17">
        <v>7</v>
      </c>
      <c r="AP27" s="22">
        <f>SUM(AK27,AN27)</f>
        <v>159.49</v>
      </c>
      <c r="AQ27" s="22">
        <f>AI27+AP27</f>
        <v>807.53</v>
      </c>
      <c r="AR27" s="17">
        <v>7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</row>
    <row r="28" spans="1:156" s="57" customFormat="1" ht="13.5" customHeight="1">
      <c r="A28" s="81" t="s">
        <v>116</v>
      </c>
      <c r="B28" s="81" t="s">
        <v>117</v>
      </c>
      <c r="C28" s="88" t="s">
        <v>30</v>
      </c>
      <c r="D28" s="83" t="s">
        <v>108</v>
      </c>
      <c r="E28" s="81" t="s">
        <v>29</v>
      </c>
      <c r="F28" s="18">
        <v>60</v>
      </c>
      <c r="G28" s="18">
        <v>6</v>
      </c>
      <c r="H28" s="19">
        <v>45.15</v>
      </c>
      <c r="I28" s="20">
        <v>45.02</v>
      </c>
      <c r="J28" s="19">
        <f t="shared" si="11"/>
        <v>90.17</v>
      </c>
      <c r="K28" s="17">
        <v>5</v>
      </c>
      <c r="L28" s="21">
        <v>78</v>
      </c>
      <c r="M28" s="18">
        <v>7</v>
      </c>
      <c r="N28" s="21">
        <v>60</v>
      </c>
      <c r="O28" s="18">
        <v>6</v>
      </c>
      <c r="P28" s="19">
        <v>49.32</v>
      </c>
      <c r="Q28" s="22">
        <f t="shared" si="12"/>
        <v>73.98</v>
      </c>
      <c r="R28" s="17">
        <v>7</v>
      </c>
      <c r="S28" s="22"/>
      <c r="T28" s="47"/>
      <c r="U28" s="22">
        <f t="shared" si="13"/>
        <v>362.15000000000003</v>
      </c>
      <c r="V28" s="17">
        <v>6</v>
      </c>
      <c r="W28" s="86" t="str">
        <f t="shared" si="14"/>
        <v>Goddäus</v>
      </c>
      <c r="X28" s="86" t="str">
        <f t="shared" si="14"/>
        <v>Erich</v>
      </c>
      <c r="Y28" s="86" t="str">
        <f t="shared" si="14"/>
        <v>LV Berlin - Brandenburg</v>
      </c>
      <c r="Z28" s="92" t="str">
        <f t="shared" si="14"/>
        <v>S</v>
      </c>
      <c r="AA28" s="78" t="str">
        <f t="shared" si="14"/>
        <v>VDSF</v>
      </c>
      <c r="AB28" s="19">
        <v>61.95</v>
      </c>
      <c r="AC28" s="19">
        <v>56.65</v>
      </c>
      <c r="AD28" s="44">
        <f>SUM(AB28,AC28)</f>
        <v>118.6</v>
      </c>
      <c r="AE28" s="17">
        <v>2</v>
      </c>
      <c r="AF28" s="19">
        <v>87.04</v>
      </c>
      <c r="AG28" s="22">
        <f>AF28*1.5</f>
        <v>130.56</v>
      </c>
      <c r="AH28" s="17">
        <v>3</v>
      </c>
      <c r="AI28" s="22">
        <f>SUM(U28,AD28,AG28)</f>
        <v>611.31</v>
      </c>
      <c r="AJ28" s="98">
        <v>4</v>
      </c>
      <c r="AK28" s="21"/>
      <c r="AL28" s="17"/>
      <c r="AM28" s="19"/>
      <c r="AN28" s="22"/>
      <c r="AO28" s="17"/>
      <c r="AP28" s="22"/>
      <c r="AQ28" s="22"/>
      <c r="AR28" s="47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</row>
    <row r="29" spans="1:156" s="8" customFormat="1" ht="13.5" customHeight="1">
      <c r="A29" s="81" t="s">
        <v>111</v>
      </c>
      <c r="B29" s="81" t="s">
        <v>112</v>
      </c>
      <c r="C29" s="88" t="s">
        <v>58</v>
      </c>
      <c r="D29" s="83" t="s">
        <v>108</v>
      </c>
      <c r="E29" s="81" t="s">
        <v>42</v>
      </c>
      <c r="F29" s="18">
        <v>25</v>
      </c>
      <c r="G29" s="18">
        <v>7</v>
      </c>
      <c r="H29" s="19">
        <v>36.84</v>
      </c>
      <c r="I29" s="20">
        <v>32.89</v>
      </c>
      <c r="J29" s="19">
        <f t="shared" si="11"/>
        <v>69.73</v>
      </c>
      <c r="K29" s="17">
        <v>7</v>
      </c>
      <c r="L29" s="21">
        <v>78</v>
      </c>
      <c r="M29" s="18">
        <v>6</v>
      </c>
      <c r="N29" s="67">
        <v>55</v>
      </c>
      <c r="O29" s="18">
        <v>7</v>
      </c>
      <c r="P29" s="19">
        <v>53.14</v>
      </c>
      <c r="Q29" s="22">
        <f t="shared" si="12"/>
        <v>79.71000000000001</v>
      </c>
      <c r="R29" s="17">
        <v>5</v>
      </c>
      <c r="S29" s="22"/>
      <c r="T29" s="55"/>
      <c r="U29" s="22">
        <f t="shared" si="13"/>
        <v>307.44000000000005</v>
      </c>
      <c r="V29" s="17">
        <v>7</v>
      </c>
      <c r="W29" s="86" t="str">
        <f t="shared" si="14"/>
        <v>Frahm</v>
      </c>
      <c r="X29" s="86" t="str">
        <f t="shared" si="14"/>
        <v>Manfred</v>
      </c>
      <c r="Y29" s="86" t="str">
        <f t="shared" si="14"/>
        <v>AF Hohenschönhausen</v>
      </c>
      <c r="Z29" s="92" t="str">
        <f t="shared" si="14"/>
        <v>S</v>
      </c>
      <c r="AA29" s="78" t="str">
        <f t="shared" si="14"/>
        <v>DAV</v>
      </c>
      <c r="AB29" s="19">
        <v>52.2</v>
      </c>
      <c r="AC29" s="19">
        <v>47.63</v>
      </c>
      <c r="AD29" s="44">
        <f>SUM(AB29,AC29)</f>
        <v>99.83000000000001</v>
      </c>
      <c r="AE29" s="17">
        <v>4</v>
      </c>
      <c r="AF29" s="19">
        <v>77.68</v>
      </c>
      <c r="AG29" s="22">
        <f>AF29*1.5</f>
        <v>116.52000000000001</v>
      </c>
      <c r="AH29" s="17">
        <v>5</v>
      </c>
      <c r="AI29" s="22">
        <f>SUM(U29,AD29,AG29)</f>
        <v>523.7900000000001</v>
      </c>
      <c r="AJ29" s="17">
        <v>5</v>
      </c>
      <c r="AK29" s="56"/>
      <c r="AL29" s="17"/>
      <c r="AM29" s="54"/>
      <c r="AN29" s="22"/>
      <c r="AO29" s="17"/>
      <c r="AP29" s="22"/>
      <c r="AQ29" s="22"/>
      <c r="AR29" s="4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</row>
    <row r="30" spans="1:44" s="13" customFormat="1" ht="13.5" customHeight="1">
      <c r="A30" s="81" t="s">
        <v>120</v>
      </c>
      <c r="B30" s="81" t="s">
        <v>112</v>
      </c>
      <c r="C30" s="88" t="s">
        <v>115</v>
      </c>
      <c r="D30" s="83" t="s">
        <v>108</v>
      </c>
      <c r="E30" s="81" t="s">
        <v>42</v>
      </c>
      <c r="F30" s="18">
        <v>60</v>
      </c>
      <c r="G30" s="18">
        <v>5</v>
      </c>
      <c r="H30" s="19">
        <v>40.52</v>
      </c>
      <c r="I30" s="20">
        <v>36.98</v>
      </c>
      <c r="J30" s="19">
        <f t="shared" si="11"/>
        <v>77.5</v>
      </c>
      <c r="K30" s="17">
        <v>6</v>
      </c>
      <c r="L30" s="21">
        <v>92</v>
      </c>
      <c r="M30" s="18">
        <v>5</v>
      </c>
      <c r="N30" s="21">
        <v>80</v>
      </c>
      <c r="O30" s="18">
        <v>3</v>
      </c>
      <c r="P30" s="19">
        <v>55.66</v>
      </c>
      <c r="Q30" s="22">
        <f t="shared" si="12"/>
        <v>83.49</v>
      </c>
      <c r="R30" s="17">
        <v>4</v>
      </c>
      <c r="S30" s="22"/>
      <c r="T30" s="47"/>
      <c r="U30" s="22">
        <f t="shared" si="13"/>
        <v>392.99</v>
      </c>
      <c r="V30" s="17">
        <v>5</v>
      </c>
      <c r="W30" s="86" t="str">
        <f t="shared" si="14"/>
        <v>Reiß</v>
      </c>
      <c r="X30" s="86" t="str">
        <f t="shared" si="14"/>
        <v>Manfred</v>
      </c>
      <c r="Y30" s="86" t="str">
        <f t="shared" si="14"/>
        <v>OG Hessenwinkel</v>
      </c>
      <c r="Z30" s="92" t="str">
        <f t="shared" si="14"/>
        <v>S</v>
      </c>
      <c r="AA30" s="78" t="str">
        <f t="shared" si="14"/>
        <v>DAV</v>
      </c>
      <c r="AB30" s="19"/>
      <c r="AC30" s="19"/>
      <c r="AD30" s="44"/>
      <c r="AE30" s="47"/>
      <c r="AF30" s="19"/>
      <c r="AG30" s="22"/>
      <c r="AH30" s="47"/>
      <c r="AI30" s="22"/>
      <c r="AJ30" s="69"/>
      <c r="AK30" s="21"/>
      <c r="AL30" s="47"/>
      <c r="AM30" s="19"/>
      <c r="AN30" s="22"/>
      <c r="AO30" s="47"/>
      <c r="AP30" s="22"/>
      <c r="AQ30" s="22"/>
      <c r="AR30" s="47"/>
    </row>
    <row r="31" spans="1:44" s="13" customFormat="1" ht="13.5" customHeight="1">
      <c r="A31" s="81"/>
      <c r="B31" s="81"/>
      <c r="C31" s="88"/>
      <c r="D31" s="83"/>
      <c r="E31" s="81"/>
      <c r="F31" s="18"/>
      <c r="G31" s="37"/>
      <c r="H31" s="19"/>
      <c r="I31" s="20"/>
      <c r="J31" s="19"/>
      <c r="K31" s="47"/>
      <c r="L31" s="21"/>
      <c r="M31" s="37"/>
      <c r="N31" s="21"/>
      <c r="O31" s="37"/>
      <c r="P31" s="19"/>
      <c r="Q31" s="22"/>
      <c r="R31" s="51"/>
      <c r="S31" s="22"/>
      <c r="T31" s="47"/>
      <c r="U31" s="22"/>
      <c r="V31" s="47"/>
      <c r="W31" s="86"/>
      <c r="X31" s="86"/>
      <c r="Y31" s="86"/>
      <c r="Z31" s="92"/>
      <c r="AA31" s="78"/>
      <c r="AB31" s="19"/>
      <c r="AC31" s="19"/>
      <c r="AD31" s="44"/>
      <c r="AE31" s="47"/>
      <c r="AF31" s="19"/>
      <c r="AG31" s="22"/>
      <c r="AH31" s="47"/>
      <c r="AI31" s="22"/>
      <c r="AJ31" s="69"/>
      <c r="AK31" s="21"/>
      <c r="AL31" s="47"/>
      <c r="AM31" s="19"/>
      <c r="AN31" s="22"/>
      <c r="AO31" s="47"/>
      <c r="AP31" s="22"/>
      <c r="AQ31" s="22"/>
      <c r="AR31" s="47"/>
    </row>
    <row r="32" spans="1:156" s="8" customFormat="1" ht="13.5" customHeight="1">
      <c r="A32" s="81" t="s">
        <v>127</v>
      </c>
      <c r="B32" s="81" t="s">
        <v>128</v>
      </c>
      <c r="C32" s="88" t="s">
        <v>30</v>
      </c>
      <c r="D32" s="83" t="s">
        <v>126</v>
      </c>
      <c r="E32" s="81" t="s">
        <v>29</v>
      </c>
      <c r="F32" s="18">
        <v>100</v>
      </c>
      <c r="G32" s="18">
        <v>2</v>
      </c>
      <c r="H32" s="19">
        <v>46.08</v>
      </c>
      <c r="I32" s="20">
        <v>45.55</v>
      </c>
      <c r="J32" s="19">
        <f>SUM(H32,I32)</f>
        <v>91.63</v>
      </c>
      <c r="K32" s="17">
        <v>2</v>
      </c>
      <c r="L32" s="21">
        <v>94</v>
      </c>
      <c r="M32" s="18">
        <v>3</v>
      </c>
      <c r="N32" s="21">
        <v>90</v>
      </c>
      <c r="O32" s="18">
        <v>2</v>
      </c>
      <c r="P32" s="19">
        <v>61.4</v>
      </c>
      <c r="Q32" s="22">
        <f>P32*1.5</f>
        <v>92.1</v>
      </c>
      <c r="R32" s="17">
        <v>2</v>
      </c>
      <c r="S32" s="22"/>
      <c r="T32" s="55"/>
      <c r="U32" s="22">
        <f>SUM(F32,J32,L32,N32,Q32)</f>
        <v>467.73</v>
      </c>
      <c r="V32" s="51">
        <v>1</v>
      </c>
      <c r="W32" s="86" t="str">
        <f aca="true" t="shared" si="15" ref="W32:AA35">A32</f>
        <v>Kuhfahl</v>
      </c>
      <c r="X32" s="86" t="str">
        <f t="shared" si="15"/>
        <v>Jean - Paul</v>
      </c>
      <c r="Y32" s="86" t="str">
        <f t="shared" si="15"/>
        <v>LV Berlin - Brandenburg</v>
      </c>
      <c r="Z32" s="92" t="str">
        <f t="shared" si="15"/>
        <v>AJM</v>
      </c>
      <c r="AA32" s="78" t="str">
        <f t="shared" si="15"/>
        <v>VDSF</v>
      </c>
      <c r="AB32" s="19">
        <v>57.77</v>
      </c>
      <c r="AC32" s="19">
        <v>57.63</v>
      </c>
      <c r="AD32" s="44">
        <f>SUM(AB32,AC32)</f>
        <v>115.4</v>
      </c>
      <c r="AE32" s="17">
        <v>2</v>
      </c>
      <c r="AF32" s="19">
        <v>79.08</v>
      </c>
      <c r="AG32" s="22">
        <f>AF32*1.5</f>
        <v>118.62</v>
      </c>
      <c r="AH32" s="17">
        <v>2</v>
      </c>
      <c r="AI32" s="22">
        <f>SUM(U32,AD32,AG32)</f>
        <v>701.75</v>
      </c>
      <c r="AJ32" s="17">
        <v>2</v>
      </c>
      <c r="AK32" s="21"/>
      <c r="AL32" s="17"/>
      <c r="AM32" s="19"/>
      <c r="AN32" s="22"/>
      <c r="AO32" s="17"/>
      <c r="AP32" s="22"/>
      <c r="AQ32" s="22"/>
      <c r="AR32" s="47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</row>
    <row r="33" spans="1:156" s="8" customFormat="1" ht="13.5" customHeight="1">
      <c r="A33" s="81" t="s">
        <v>124</v>
      </c>
      <c r="B33" s="81" t="s">
        <v>125</v>
      </c>
      <c r="C33" s="88" t="s">
        <v>28</v>
      </c>
      <c r="D33" s="83" t="s">
        <v>126</v>
      </c>
      <c r="E33" s="81" t="s">
        <v>29</v>
      </c>
      <c r="F33" s="18">
        <v>95</v>
      </c>
      <c r="G33" s="18">
        <v>3</v>
      </c>
      <c r="H33" s="19">
        <v>50.41</v>
      </c>
      <c r="I33" s="20">
        <v>41.7</v>
      </c>
      <c r="J33" s="19">
        <f>SUM(H33,I33)</f>
        <v>92.11</v>
      </c>
      <c r="K33" s="51">
        <v>1</v>
      </c>
      <c r="L33" s="21">
        <v>96</v>
      </c>
      <c r="M33" s="97">
        <v>1</v>
      </c>
      <c r="N33" s="21">
        <v>90</v>
      </c>
      <c r="O33" s="97">
        <v>1</v>
      </c>
      <c r="P33" s="19">
        <v>62.38</v>
      </c>
      <c r="Q33" s="22">
        <f>P33*1.5</f>
        <v>93.57000000000001</v>
      </c>
      <c r="R33" s="51">
        <v>1</v>
      </c>
      <c r="S33" s="22"/>
      <c r="T33" s="55"/>
      <c r="U33" s="22">
        <f>SUM(F33,J33,L33,N33,Q33)</f>
        <v>466.68</v>
      </c>
      <c r="V33" s="51">
        <v>2</v>
      </c>
      <c r="W33" s="86" t="str">
        <f t="shared" si="15"/>
        <v>Demin</v>
      </c>
      <c r="X33" s="86" t="str">
        <f t="shared" si="15"/>
        <v>Shenia</v>
      </c>
      <c r="Y33" s="86" t="str">
        <f t="shared" si="15"/>
        <v>SC Borussia 1920 Friedr.</v>
      </c>
      <c r="Z33" s="92" t="str">
        <f t="shared" si="15"/>
        <v>AJM</v>
      </c>
      <c r="AA33" s="78" t="str">
        <f t="shared" si="15"/>
        <v>VDSF</v>
      </c>
      <c r="AB33" s="19">
        <v>61.58</v>
      </c>
      <c r="AC33" s="19">
        <v>57.79</v>
      </c>
      <c r="AD33" s="44">
        <f>SUM(AB33,AC33)</f>
        <v>119.37</v>
      </c>
      <c r="AE33" s="96">
        <v>1</v>
      </c>
      <c r="AF33" s="19">
        <v>92.94</v>
      </c>
      <c r="AG33" s="22">
        <f>AF33*1.5</f>
        <v>139.41</v>
      </c>
      <c r="AH33" s="96">
        <v>1</v>
      </c>
      <c r="AI33" s="22">
        <f>SUM(U33,AD33,AG33)</f>
        <v>725.4599999999999</v>
      </c>
      <c r="AJ33" s="51">
        <v>1</v>
      </c>
      <c r="AK33" s="21"/>
      <c r="AL33" s="17"/>
      <c r="AM33" s="19"/>
      <c r="AN33" s="22"/>
      <c r="AO33" s="17"/>
      <c r="AP33" s="22"/>
      <c r="AQ33" s="22"/>
      <c r="AR33" s="47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</row>
    <row r="34" spans="1:156" s="8" customFormat="1" ht="13.5" customHeight="1">
      <c r="A34" s="81" t="s">
        <v>31</v>
      </c>
      <c r="B34" s="81" t="s">
        <v>129</v>
      </c>
      <c r="C34" s="88" t="s">
        <v>30</v>
      </c>
      <c r="D34" s="83" t="s">
        <v>130</v>
      </c>
      <c r="E34" s="81" t="s">
        <v>29</v>
      </c>
      <c r="F34" s="18">
        <v>100</v>
      </c>
      <c r="G34" s="97">
        <v>1</v>
      </c>
      <c r="H34" s="19">
        <v>40.83</v>
      </c>
      <c r="I34" s="20">
        <v>38.03</v>
      </c>
      <c r="J34" s="19">
        <f>SUM(H34,I34)</f>
        <v>78.86</v>
      </c>
      <c r="K34" s="17">
        <v>4</v>
      </c>
      <c r="L34" s="21">
        <v>92</v>
      </c>
      <c r="M34" s="18">
        <v>4</v>
      </c>
      <c r="N34" s="21">
        <v>85</v>
      </c>
      <c r="O34" s="18">
        <v>3</v>
      </c>
      <c r="P34" s="19">
        <v>59.62</v>
      </c>
      <c r="Q34" s="22">
        <f>P34*1.5</f>
        <v>89.42999999999999</v>
      </c>
      <c r="R34" s="17">
        <v>3</v>
      </c>
      <c r="S34" s="22"/>
      <c r="T34" s="55"/>
      <c r="U34" s="22">
        <f>SUM(F34,J34,L34,N34,Q34)</f>
        <v>445.29</v>
      </c>
      <c r="V34" s="51">
        <v>3</v>
      </c>
      <c r="W34" s="86" t="str">
        <f t="shared" si="15"/>
        <v>Fischer</v>
      </c>
      <c r="X34" s="86" t="str">
        <f t="shared" si="15"/>
        <v>Daniel</v>
      </c>
      <c r="Y34" s="86" t="str">
        <f t="shared" si="15"/>
        <v>LV Berlin - Brandenburg</v>
      </c>
      <c r="Z34" s="92" t="str">
        <f t="shared" si="15"/>
        <v>BJM</v>
      </c>
      <c r="AA34" s="78" t="str">
        <f t="shared" si="15"/>
        <v>VDSF</v>
      </c>
      <c r="AB34" s="19"/>
      <c r="AC34" s="19"/>
      <c r="AD34" s="44"/>
      <c r="AE34" s="17"/>
      <c r="AF34" s="19"/>
      <c r="AG34" s="22"/>
      <c r="AH34" s="17"/>
      <c r="AI34" s="22"/>
      <c r="AJ34" s="47"/>
      <c r="AK34" s="21"/>
      <c r="AL34" s="17"/>
      <c r="AM34" s="19"/>
      <c r="AN34" s="22"/>
      <c r="AO34" s="17"/>
      <c r="AP34" s="22"/>
      <c r="AQ34" s="22"/>
      <c r="AR34" s="47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</row>
    <row r="35" spans="1:156" s="8" customFormat="1" ht="13.5" customHeight="1">
      <c r="A35" s="81" t="s">
        <v>131</v>
      </c>
      <c r="B35" s="81" t="s">
        <v>132</v>
      </c>
      <c r="C35" s="88" t="s">
        <v>28</v>
      </c>
      <c r="D35" s="83" t="s">
        <v>130</v>
      </c>
      <c r="E35" s="81" t="s">
        <v>29</v>
      </c>
      <c r="F35" s="18">
        <v>45</v>
      </c>
      <c r="G35" s="18">
        <v>4</v>
      </c>
      <c r="H35" s="19">
        <v>43.98</v>
      </c>
      <c r="I35" s="20">
        <v>41.25</v>
      </c>
      <c r="J35" s="19">
        <f>SUM(H35,I35)</f>
        <v>85.22999999999999</v>
      </c>
      <c r="K35" s="17">
        <v>3</v>
      </c>
      <c r="L35" s="21">
        <v>94</v>
      </c>
      <c r="M35" s="18">
        <v>2</v>
      </c>
      <c r="N35" s="21">
        <v>50</v>
      </c>
      <c r="O35" s="18">
        <v>4</v>
      </c>
      <c r="P35" s="19">
        <v>52.69</v>
      </c>
      <c r="Q35" s="22">
        <f>P35*1.5</f>
        <v>79.035</v>
      </c>
      <c r="R35" s="17">
        <v>4</v>
      </c>
      <c r="S35" s="22"/>
      <c r="T35" s="55"/>
      <c r="U35" s="22">
        <f>SUM(F35,J35,L35,N35,Q35)</f>
        <v>353.265</v>
      </c>
      <c r="V35" s="17">
        <v>4</v>
      </c>
      <c r="W35" s="86" t="str">
        <f t="shared" si="15"/>
        <v>Brückner</v>
      </c>
      <c r="X35" s="86" t="str">
        <f t="shared" si="15"/>
        <v>David</v>
      </c>
      <c r="Y35" s="86" t="str">
        <f t="shared" si="15"/>
        <v>SC Borussia 1920 Friedr.</v>
      </c>
      <c r="Z35" s="92" t="str">
        <f t="shared" si="15"/>
        <v>BJM</v>
      </c>
      <c r="AA35" s="78" t="str">
        <f t="shared" si="15"/>
        <v>VDSF</v>
      </c>
      <c r="AB35" s="19"/>
      <c r="AC35" s="19"/>
      <c r="AD35" s="44"/>
      <c r="AE35" s="17"/>
      <c r="AF35" s="19"/>
      <c r="AG35" s="22"/>
      <c r="AH35" s="17"/>
      <c r="AI35" s="22"/>
      <c r="AJ35" s="47"/>
      <c r="AK35" s="21"/>
      <c r="AL35" s="17"/>
      <c r="AM35" s="19"/>
      <c r="AN35" s="22"/>
      <c r="AO35" s="17"/>
      <c r="AP35" s="22"/>
      <c r="AQ35" s="22"/>
      <c r="AR35" s="47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</row>
    <row r="36" spans="1:44" s="13" customFormat="1" ht="13.5" customHeight="1">
      <c r="A36" s="81"/>
      <c r="B36" s="81"/>
      <c r="C36" s="88"/>
      <c r="D36" s="83"/>
      <c r="E36" s="81"/>
      <c r="F36" s="18"/>
      <c r="G36" s="37"/>
      <c r="H36" s="19"/>
      <c r="I36" s="20"/>
      <c r="J36" s="19"/>
      <c r="K36" s="17"/>
      <c r="L36" s="21"/>
      <c r="M36" s="18"/>
      <c r="N36" s="21"/>
      <c r="O36" s="18"/>
      <c r="P36" s="19"/>
      <c r="Q36" s="22"/>
      <c r="R36" s="17"/>
      <c r="S36" s="22"/>
      <c r="T36" s="55"/>
      <c r="U36" s="22"/>
      <c r="V36" s="47"/>
      <c r="W36" s="86"/>
      <c r="X36" s="86"/>
      <c r="Y36" s="86"/>
      <c r="Z36" s="92"/>
      <c r="AA36" s="78"/>
      <c r="AB36" s="19"/>
      <c r="AC36" s="19"/>
      <c r="AD36" s="44"/>
      <c r="AE36" s="17"/>
      <c r="AF36" s="19"/>
      <c r="AG36" s="22"/>
      <c r="AH36" s="17"/>
      <c r="AI36" s="22"/>
      <c r="AJ36" s="47"/>
      <c r="AK36" s="21"/>
      <c r="AL36" s="17"/>
      <c r="AM36" s="19"/>
      <c r="AN36" s="22"/>
      <c r="AO36" s="17"/>
      <c r="AP36" s="22"/>
      <c r="AQ36" s="22"/>
      <c r="AR36" s="47"/>
    </row>
    <row r="37" spans="1:44" s="13" customFormat="1" ht="13.5" customHeight="1">
      <c r="A37" s="81" t="s">
        <v>99</v>
      </c>
      <c r="B37" s="81" t="s">
        <v>121</v>
      </c>
      <c r="C37" s="88" t="s">
        <v>122</v>
      </c>
      <c r="D37" s="83" t="s">
        <v>133</v>
      </c>
      <c r="E37" s="81" t="s">
        <v>29</v>
      </c>
      <c r="F37" s="18">
        <v>70</v>
      </c>
      <c r="G37" s="37"/>
      <c r="H37" s="19">
        <v>44.83</v>
      </c>
      <c r="I37" s="20">
        <v>41.55</v>
      </c>
      <c r="J37" s="19">
        <f>SUM(H37,I37)</f>
        <v>86.38</v>
      </c>
      <c r="K37" s="47"/>
      <c r="L37" s="21">
        <v>88</v>
      </c>
      <c r="M37" s="37"/>
      <c r="N37" s="21">
        <v>65</v>
      </c>
      <c r="O37" s="37"/>
      <c r="P37" s="19">
        <v>53.66</v>
      </c>
      <c r="Q37" s="22">
        <f>P37*1.5</f>
        <v>80.49</v>
      </c>
      <c r="R37" s="51"/>
      <c r="S37" s="22">
        <f>L37+N37+Q37</f>
        <v>233.49</v>
      </c>
      <c r="T37" s="47"/>
      <c r="U37" s="22">
        <f>SUM(F37,J37,L37,N37,Q37)</f>
        <v>389.87</v>
      </c>
      <c r="V37" s="47"/>
      <c r="W37" s="86" t="str">
        <f>A37</f>
        <v>Musial</v>
      </c>
      <c r="X37" s="86" t="str">
        <f>B37</f>
        <v>Volker</v>
      </c>
      <c r="Y37" s="86" t="str">
        <f>C37</f>
        <v>VdSA Kellinghusen</v>
      </c>
      <c r="Z37" s="92" t="s">
        <v>133</v>
      </c>
      <c r="AA37" s="78" t="str">
        <f>E37</f>
        <v>VDSF</v>
      </c>
      <c r="AB37" s="19">
        <v>57.78</v>
      </c>
      <c r="AC37" s="19">
        <v>56.97</v>
      </c>
      <c r="AD37" s="44">
        <f>SUM(AB37,AC37)</f>
        <v>114.75</v>
      </c>
      <c r="AE37" s="47"/>
      <c r="AF37" s="19">
        <v>0</v>
      </c>
      <c r="AG37" s="22">
        <f>AF37*1.5</f>
        <v>0</v>
      </c>
      <c r="AH37" s="47"/>
      <c r="AI37" s="22">
        <f>SUM(U37,AD37,AG37)</f>
        <v>504.62</v>
      </c>
      <c r="AJ37" s="69"/>
      <c r="AK37" s="21"/>
      <c r="AL37" s="47"/>
      <c r="AM37" s="19"/>
      <c r="AN37" s="22"/>
      <c r="AO37" s="47"/>
      <c r="AP37" s="22"/>
      <c r="AQ37" s="22"/>
      <c r="AR37" s="47"/>
    </row>
    <row r="38" spans="1:44" ht="15.75">
      <c r="A38" s="1"/>
      <c r="B38" s="73"/>
      <c r="C38" s="3"/>
      <c r="D38" s="2"/>
      <c r="E38" s="3"/>
      <c r="F38" s="6"/>
      <c r="G38" s="7"/>
      <c r="H38" s="1"/>
      <c r="I38" s="7"/>
      <c r="J38" s="1"/>
      <c r="K38" s="3"/>
      <c r="L38" s="4"/>
      <c r="M38" s="6"/>
      <c r="N38" s="4"/>
      <c r="O38" s="6"/>
      <c r="P38" s="5"/>
      <c r="Q38" s="62"/>
      <c r="R38" s="25"/>
      <c r="S38" s="25"/>
      <c r="T38" s="41"/>
      <c r="U38" s="30"/>
      <c r="V38" s="30"/>
      <c r="W38" s="3"/>
      <c r="X38" s="3"/>
      <c r="Y38" s="45"/>
      <c r="Z38" s="6"/>
      <c r="AA38" s="94"/>
      <c r="AB38" s="5"/>
      <c r="AC38" s="6"/>
      <c r="AD38" s="4"/>
      <c r="AF38" s="7"/>
      <c r="AG38" s="6"/>
      <c r="AH38" s="3"/>
      <c r="AJ38" s="5"/>
      <c r="AK38" s="4"/>
      <c r="AL38" s="4"/>
      <c r="AM38" s="62"/>
      <c r="AN38" s="5"/>
      <c r="AP38" s="5"/>
      <c r="AQ38" s="5"/>
      <c r="AR38" s="5"/>
    </row>
    <row r="39" spans="1:44" ht="15.75">
      <c r="A39" s="1"/>
      <c r="B39" s="73"/>
      <c r="C39" s="3"/>
      <c r="D39" s="2"/>
      <c r="E39" s="3"/>
      <c r="F39" s="6"/>
      <c r="G39" s="7"/>
      <c r="H39" s="1"/>
      <c r="I39" s="7"/>
      <c r="J39" s="1"/>
      <c r="K39" s="3"/>
      <c r="L39" s="4"/>
      <c r="M39" s="6"/>
      <c r="N39" s="4"/>
      <c r="O39" s="6"/>
      <c r="P39" s="5"/>
      <c r="Q39" s="62"/>
      <c r="R39" s="25"/>
      <c r="S39" s="25"/>
      <c r="T39" s="41"/>
      <c r="U39" s="30"/>
      <c r="V39" s="30"/>
      <c r="W39" s="3"/>
      <c r="X39" s="3"/>
      <c r="Y39" s="45"/>
      <c r="Z39" s="6"/>
      <c r="AA39" s="94"/>
      <c r="AB39" s="5"/>
      <c r="AC39" s="6"/>
      <c r="AD39" s="4"/>
      <c r="AF39" s="7"/>
      <c r="AG39" s="6"/>
      <c r="AH39" s="3"/>
      <c r="AJ39" s="5"/>
      <c r="AK39" s="4"/>
      <c r="AL39" s="4"/>
      <c r="AM39" s="62"/>
      <c r="AN39" s="5"/>
      <c r="AP39" s="5"/>
      <c r="AQ39" s="5"/>
      <c r="AR39" s="5"/>
    </row>
    <row r="40" spans="1:44" ht="15.75">
      <c r="A40" s="1"/>
      <c r="B40" s="73"/>
      <c r="C40" s="3"/>
      <c r="D40" s="2"/>
      <c r="E40" s="3"/>
      <c r="F40" s="6"/>
      <c r="G40" s="7"/>
      <c r="H40" s="1"/>
      <c r="I40" s="7"/>
      <c r="J40" s="1"/>
      <c r="K40" s="3"/>
      <c r="L40" s="4"/>
      <c r="M40" s="6"/>
      <c r="N40" s="4"/>
      <c r="O40" s="6"/>
      <c r="P40" s="5"/>
      <c r="Q40" s="62"/>
      <c r="R40" s="25"/>
      <c r="S40" s="25"/>
      <c r="T40" s="41"/>
      <c r="U40" s="30"/>
      <c r="V40" s="30"/>
      <c r="W40" s="3"/>
      <c r="X40" s="3"/>
      <c r="Y40" s="45"/>
      <c r="Z40" s="6"/>
      <c r="AA40" s="94"/>
      <c r="AB40" s="5"/>
      <c r="AC40" s="6"/>
      <c r="AD40" s="4"/>
      <c r="AF40" s="7"/>
      <c r="AG40" s="6"/>
      <c r="AH40" s="3"/>
      <c r="AJ40" s="5"/>
      <c r="AK40" s="4"/>
      <c r="AL40" s="4"/>
      <c r="AM40" s="62"/>
      <c r="AN40" s="5"/>
      <c r="AP40" s="5"/>
      <c r="AQ40" s="5"/>
      <c r="AR40" s="5"/>
    </row>
    <row r="41" spans="1:44" ht="15.75">
      <c r="A41" s="1"/>
      <c r="B41" s="73"/>
      <c r="C41" s="3"/>
      <c r="D41" s="2"/>
      <c r="E41" s="3"/>
      <c r="F41" s="6"/>
      <c r="G41" s="7"/>
      <c r="H41" s="1"/>
      <c r="I41" s="7"/>
      <c r="J41" s="1"/>
      <c r="K41" s="3"/>
      <c r="L41" s="4"/>
      <c r="M41" s="6"/>
      <c r="N41" s="4"/>
      <c r="O41" s="6"/>
      <c r="P41" s="5"/>
      <c r="Q41" s="62"/>
      <c r="R41" s="25"/>
      <c r="S41" s="25"/>
      <c r="T41" s="41"/>
      <c r="U41" s="30"/>
      <c r="V41" s="30"/>
      <c r="W41" s="3"/>
      <c r="X41" s="3"/>
      <c r="Y41" s="45"/>
      <c r="Z41" s="6"/>
      <c r="AA41" s="94"/>
      <c r="AB41" s="5"/>
      <c r="AC41" s="6"/>
      <c r="AD41" s="4"/>
      <c r="AF41" s="7"/>
      <c r="AG41" s="6"/>
      <c r="AH41" s="3"/>
      <c r="AJ41" s="5"/>
      <c r="AK41" s="4"/>
      <c r="AL41" s="4"/>
      <c r="AM41" s="62"/>
      <c r="AN41" s="5"/>
      <c r="AP41" s="5"/>
      <c r="AQ41" s="5"/>
      <c r="AR41" s="5"/>
    </row>
    <row r="42" spans="1:44" ht="15.75">
      <c r="A42" s="1"/>
      <c r="B42" s="73"/>
      <c r="C42" s="3"/>
      <c r="D42" s="2"/>
      <c r="E42" s="3"/>
      <c r="F42" s="6"/>
      <c r="G42" s="7"/>
      <c r="H42" s="1"/>
      <c r="I42" s="7"/>
      <c r="J42" s="1"/>
      <c r="K42" s="3"/>
      <c r="L42" s="4"/>
      <c r="M42" s="6"/>
      <c r="N42" s="4"/>
      <c r="O42" s="6"/>
      <c r="P42" s="5"/>
      <c r="Q42" s="62"/>
      <c r="R42" s="25"/>
      <c r="S42" s="25"/>
      <c r="T42" s="41"/>
      <c r="U42" s="30"/>
      <c r="V42" s="30"/>
      <c r="W42" s="3"/>
      <c r="X42" s="3"/>
      <c r="Y42" s="45"/>
      <c r="Z42" s="6"/>
      <c r="AA42" s="94"/>
      <c r="AB42" s="5"/>
      <c r="AC42" s="6"/>
      <c r="AD42" s="4"/>
      <c r="AF42" s="7"/>
      <c r="AG42" s="6"/>
      <c r="AH42" s="3"/>
      <c r="AJ42" s="5"/>
      <c r="AK42" s="4"/>
      <c r="AL42" s="4"/>
      <c r="AM42" s="62"/>
      <c r="AN42" s="5"/>
      <c r="AP42" s="5"/>
      <c r="AQ42" s="5"/>
      <c r="AR42" s="5"/>
    </row>
    <row r="43" spans="1:44" ht="15.75">
      <c r="A43" s="1"/>
      <c r="B43" s="73"/>
      <c r="C43" s="3"/>
      <c r="D43" s="2"/>
      <c r="E43" s="3"/>
      <c r="F43" s="6"/>
      <c r="G43" s="7"/>
      <c r="H43" s="1"/>
      <c r="I43" s="7"/>
      <c r="J43" s="1"/>
      <c r="K43" s="3"/>
      <c r="L43" s="4"/>
      <c r="M43" s="6"/>
      <c r="N43" s="4"/>
      <c r="O43" s="6"/>
      <c r="P43" s="5"/>
      <c r="Q43" s="62"/>
      <c r="R43" s="25"/>
      <c r="S43" s="25"/>
      <c r="T43" s="41"/>
      <c r="U43" s="30"/>
      <c r="V43" s="30"/>
      <c r="W43" s="3"/>
      <c r="X43" s="3"/>
      <c r="Y43" s="45"/>
      <c r="Z43" s="6"/>
      <c r="AA43" s="94"/>
      <c r="AB43" s="5"/>
      <c r="AC43" s="6"/>
      <c r="AD43" s="4"/>
      <c r="AF43" s="7"/>
      <c r="AG43" s="6"/>
      <c r="AH43" s="3"/>
      <c r="AJ43" s="5"/>
      <c r="AK43" s="4"/>
      <c r="AL43" s="4"/>
      <c r="AM43" s="62"/>
      <c r="AN43" s="5"/>
      <c r="AP43" s="5"/>
      <c r="AQ43" s="5"/>
      <c r="AR43" s="5"/>
    </row>
    <row r="44" spans="1:44" ht="15.75">
      <c r="A44" s="1"/>
      <c r="B44" s="73"/>
      <c r="C44" s="3"/>
      <c r="D44" s="2"/>
      <c r="E44" s="3"/>
      <c r="F44" s="6"/>
      <c r="G44" s="7"/>
      <c r="H44" s="1"/>
      <c r="I44" s="7"/>
      <c r="J44" s="1"/>
      <c r="K44" s="3"/>
      <c r="L44" s="4"/>
      <c r="M44" s="6"/>
      <c r="N44" s="4"/>
      <c r="O44" s="6"/>
      <c r="P44" s="5"/>
      <c r="Q44" s="62"/>
      <c r="R44" s="25"/>
      <c r="S44" s="25"/>
      <c r="T44" s="41"/>
      <c r="U44" s="30"/>
      <c r="V44" s="30"/>
      <c r="W44" s="3"/>
      <c r="X44" s="3"/>
      <c r="Y44" s="45"/>
      <c r="Z44" s="6"/>
      <c r="AA44" s="94"/>
      <c r="AB44" s="5"/>
      <c r="AC44" s="6"/>
      <c r="AD44" s="4"/>
      <c r="AF44" s="7"/>
      <c r="AG44" s="6"/>
      <c r="AH44" s="3"/>
      <c r="AJ44" s="5"/>
      <c r="AK44" s="4"/>
      <c r="AL44" s="4"/>
      <c r="AM44" s="62"/>
      <c r="AN44" s="5"/>
      <c r="AP44" s="5"/>
      <c r="AQ44" s="5"/>
      <c r="AR44" s="5"/>
    </row>
    <row r="45" spans="1:44" ht="15.75">
      <c r="A45" s="1"/>
      <c r="B45" s="73"/>
      <c r="C45" s="3"/>
      <c r="D45" s="2"/>
      <c r="E45" s="3"/>
      <c r="F45" s="6"/>
      <c r="G45" s="7"/>
      <c r="H45" s="1"/>
      <c r="I45" s="7"/>
      <c r="J45" s="1"/>
      <c r="K45" s="3"/>
      <c r="L45" s="4"/>
      <c r="M45" s="6"/>
      <c r="N45" s="4"/>
      <c r="O45" s="6"/>
      <c r="P45" s="5"/>
      <c r="Q45" s="62"/>
      <c r="R45" s="25"/>
      <c r="S45" s="25"/>
      <c r="T45" s="41"/>
      <c r="U45" s="30"/>
      <c r="V45" s="30"/>
      <c r="W45" s="3"/>
      <c r="X45" s="3"/>
      <c r="Y45" s="45"/>
      <c r="Z45" s="6"/>
      <c r="AA45" s="94"/>
      <c r="AB45" s="5"/>
      <c r="AC45" s="6"/>
      <c r="AD45" s="4"/>
      <c r="AF45" s="7"/>
      <c r="AG45" s="6"/>
      <c r="AH45" s="3"/>
      <c r="AJ45" s="5"/>
      <c r="AK45" s="4"/>
      <c r="AL45" s="4"/>
      <c r="AM45" s="62"/>
      <c r="AN45" s="5"/>
      <c r="AP45" s="5"/>
      <c r="AQ45" s="5"/>
      <c r="AR45" s="5"/>
    </row>
    <row r="46" spans="1:44" ht="15.75">
      <c r="A46" s="1"/>
      <c r="B46" s="73"/>
      <c r="C46" s="3"/>
      <c r="D46" s="2"/>
      <c r="E46" s="3"/>
      <c r="F46" s="6"/>
      <c r="G46" s="7"/>
      <c r="H46" s="1"/>
      <c r="I46" s="7"/>
      <c r="J46" s="1"/>
      <c r="K46" s="3"/>
      <c r="L46" s="4"/>
      <c r="M46" s="6"/>
      <c r="N46" s="4"/>
      <c r="O46" s="6"/>
      <c r="P46" s="5"/>
      <c r="Q46" s="62"/>
      <c r="R46" s="25"/>
      <c r="S46" s="25"/>
      <c r="T46" s="41"/>
      <c r="U46" s="30"/>
      <c r="V46" s="30"/>
      <c r="W46" s="3"/>
      <c r="X46" s="3"/>
      <c r="Y46" s="45"/>
      <c r="Z46" s="6"/>
      <c r="AA46" s="94"/>
      <c r="AB46" s="5"/>
      <c r="AC46" s="6"/>
      <c r="AD46" s="4"/>
      <c r="AF46" s="7"/>
      <c r="AG46" s="6"/>
      <c r="AH46" s="3"/>
      <c r="AJ46" s="5"/>
      <c r="AK46" s="4"/>
      <c r="AL46" s="4"/>
      <c r="AM46" s="62"/>
      <c r="AN46" s="5"/>
      <c r="AP46" s="5"/>
      <c r="AQ46" s="5"/>
      <c r="AR46" s="5"/>
    </row>
    <row r="47" spans="1:44" ht="15.75">
      <c r="A47" s="1"/>
      <c r="B47" s="73"/>
      <c r="C47" s="3"/>
      <c r="D47" s="2"/>
      <c r="E47" s="3"/>
      <c r="F47" s="6"/>
      <c r="G47" s="7"/>
      <c r="H47" s="1"/>
      <c r="I47" s="7"/>
      <c r="J47" s="1"/>
      <c r="K47" s="3"/>
      <c r="L47" s="4"/>
      <c r="M47" s="6"/>
      <c r="N47" s="4"/>
      <c r="O47" s="6"/>
      <c r="P47" s="5"/>
      <c r="Q47" s="62"/>
      <c r="R47" s="25"/>
      <c r="S47" s="25"/>
      <c r="T47" s="41"/>
      <c r="U47" s="30"/>
      <c r="V47" s="30"/>
      <c r="W47" s="3"/>
      <c r="X47" s="3"/>
      <c r="Y47" s="45"/>
      <c r="Z47" s="6"/>
      <c r="AA47" s="94"/>
      <c r="AB47" s="5"/>
      <c r="AC47" s="6"/>
      <c r="AD47" s="4"/>
      <c r="AF47" s="7"/>
      <c r="AG47" s="6"/>
      <c r="AH47" s="3"/>
      <c r="AJ47" s="5"/>
      <c r="AK47" s="4"/>
      <c r="AL47" s="4"/>
      <c r="AM47" s="62"/>
      <c r="AN47" s="5"/>
      <c r="AP47" s="5"/>
      <c r="AQ47" s="5"/>
      <c r="AR47" s="5"/>
    </row>
    <row r="48" spans="1:44" ht="15.75">
      <c r="A48" s="1"/>
      <c r="B48" s="73"/>
      <c r="C48" s="3"/>
      <c r="D48" s="2"/>
      <c r="E48" s="3"/>
      <c r="F48" s="6"/>
      <c r="G48" s="7"/>
      <c r="H48" s="1"/>
      <c r="I48" s="7"/>
      <c r="J48" s="1"/>
      <c r="K48" s="3"/>
      <c r="L48" s="4"/>
      <c r="M48" s="6"/>
      <c r="N48" s="4"/>
      <c r="O48" s="6"/>
      <c r="P48" s="5"/>
      <c r="Q48" s="62"/>
      <c r="R48" s="25"/>
      <c r="S48" s="25"/>
      <c r="T48" s="41"/>
      <c r="U48" s="30"/>
      <c r="V48" s="30"/>
      <c r="W48" s="3"/>
      <c r="X48" s="3"/>
      <c r="Y48" s="45"/>
      <c r="Z48" s="6"/>
      <c r="AA48" s="94"/>
      <c r="AB48" s="5"/>
      <c r="AC48" s="6"/>
      <c r="AD48" s="4"/>
      <c r="AF48" s="7"/>
      <c r="AG48" s="6"/>
      <c r="AH48" s="3"/>
      <c r="AJ48" s="5"/>
      <c r="AK48" s="4"/>
      <c r="AL48" s="4"/>
      <c r="AM48" s="62"/>
      <c r="AN48" s="5"/>
      <c r="AP48" s="5"/>
      <c r="AQ48" s="5"/>
      <c r="AR48" s="5"/>
    </row>
    <row r="49" spans="1:44" ht="15.75">
      <c r="A49" s="1"/>
      <c r="B49" s="73"/>
      <c r="C49" s="3"/>
      <c r="D49" s="2"/>
      <c r="E49" s="3"/>
      <c r="F49" s="6"/>
      <c r="G49" s="7"/>
      <c r="H49" s="1"/>
      <c r="I49" s="7"/>
      <c r="J49" s="1"/>
      <c r="K49" s="3"/>
      <c r="L49" s="4"/>
      <c r="M49" s="6"/>
      <c r="N49" s="4"/>
      <c r="O49" s="6"/>
      <c r="P49" s="5"/>
      <c r="Q49" s="62"/>
      <c r="R49" s="25"/>
      <c r="S49" s="25"/>
      <c r="T49" s="41"/>
      <c r="U49" s="30"/>
      <c r="V49" s="30"/>
      <c r="W49" s="3"/>
      <c r="X49" s="3"/>
      <c r="Y49" s="45"/>
      <c r="Z49" s="6"/>
      <c r="AA49" s="94"/>
      <c r="AB49" s="5"/>
      <c r="AC49" s="6"/>
      <c r="AD49" s="4"/>
      <c r="AF49" s="7"/>
      <c r="AG49" s="6"/>
      <c r="AH49" s="3"/>
      <c r="AJ49" s="5"/>
      <c r="AK49" s="4"/>
      <c r="AL49" s="4"/>
      <c r="AM49" s="62"/>
      <c r="AN49" s="5"/>
      <c r="AP49" s="5"/>
      <c r="AQ49" s="5"/>
      <c r="AR49" s="5"/>
    </row>
    <row r="50" spans="2:156" s="1" customFormat="1" ht="15.75">
      <c r="B50" s="73"/>
      <c r="C50" s="3"/>
      <c r="D50" s="2"/>
      <c r="E50" s="3"/>
      <c r="F50" s="6"/>
      <c r="G50" s="7"/>
      <c r="I50" s="7"/>
      <c r="K50" s="3"/>
      <c r="L50" s="4"/>
      <c r="M50" s="6"/>
      <c r="N50" s="4"/>
      <c r="O50" s="6"/>
      <c r="P50" s="5"/>
      <c r="Q50" s="62"/>
      <c r="R50" s="25"/>
      <c r="S50" s="25"/>
      <c r="T50" s="41"/>
      <c r="U50" s="30"/>
      <c r="V50" s="30"/>
      <c r="W50" s="3"/>
      <c r="X50" s="3"/>
      <c r="Y50" s="45"/>
      <c r="Z50" s="6"/>
      <c r="AA50" s="94"/>
      <c r="AB50" s="5"/>
      <c r="AC50" s="6"/>
      <c r="AD50" s="4"/>
      <c r="AE50" s="6"/>
      <c r="AF50" s="7"/>
      <c r="AG50" s="6"/>
      <c r="AH50" s="3"/>
      <c r="AI50" s="4"/>
      <c r="AJ50" s="5"/>
      <c r="AK50" s="4"/>
      <c r="AL50" s="4"/>
      <c r="AM50" s="62"/>
      <c r="AN50" s="5"/>
      <c r="AO50" s="6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</row>
    <row r="51" spans="2:156" s="1" customFormat="1" ht="15.75">
      <c r="B51" s="73"/>
      <c r="C51" s="3"/>
      <c r="D51" s="2"/>
      <c r="E51" s="3"/>
      <c r="F51" s="6"/>
      <c r="G51" s="7"/>
      <c r="I51" s="7"/>
      <c r="K51" s="3"/>
      <c r="L51" s="4"/>
      <c r="M51" s="6"/>
      <c r="N51" s="4"/>
      <c r="O51" s="6"/>
      <c r="P51" s="5"/>
      <c r="Q51" s="62"/>
      <c r="R51" s="25"/>
      <c r="S51" s="25"/>
      <c r="T51" s="41"/>
      <c r="U51" s="30"/>
      <c r="V51" s="30"/>
      <c r="W51" s="3"/>
      <c r="X51" s="3"/>
      <c r="Y51" s="45"/>
      <c r="Z51" s="6"/>
      <c r="AA51" s="94"/>
      <c r="AB51" s="5"/>
      <c r="AC51" s="6"/>
      <c r="AD51" s="4"/>
      <c r="AE51" s="6"/>
      <c r="AF51" s="7"/>
      <c r="AG51" s="6"/>
      <c r="AH51" s="3"/>
      <c r="AI51" s="4"/>
      <c r="AJ51" s="5"/>
      <c r="AK51" s="4"/>
      <c r="AL51" s="4"/>
      <c r="AM51" s="62"/>
      <c r="AN51" s="5"/>
      <c r="AO51" s="6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</row>
    <row r="52" spans="2:156" s="1" customFormat="1" ht="15.75">
      <c r="B52" s="73"/>
      <c r="C52" s="3"/>
      <c r="D52" s="2"/>
      <c r="E52" s="3"/>
      <c r="F52" s="6"/>
      <c r="G52" s="7"/>
      <c r="I52" s="7"/>
      <c r="K52" s="3"/>
      <c r="L52" s="4"/>
      <c r="M52" s="6"/>
      <c r="N52" s="4"/>
      <c r="O52" s="6"/>
      <c r="P52" s="5"/>
      <c r="Q52" s="62"/>
      <c r="R52" s="25"/>
      <c r="S52" s="25"/>
      <c r="T52" s="41"/>
      <c r="U52" s="30"/>
      <c r="V52" s="30"/>
      <c r="W52" s="3"/>
      <c r="X52" s="3"/>
      <c r="Y52" s="45"/>
      <c r="Z52" s="6"/>
      <c r="AA52" s="94"/>
      <c r="AB52" s="5"/>
      <c r="AC52" s="6"/>
      <c r="AD52" s="4"/>
      <c r="AE52" s="6"/>
      <c r="AF52" s="7"/>
      <c r="AG52" s="6"/>
      <c r="AH52" s="3"/>
      <c r="AI52" s="4"/>
      <c r="AJ52" s="5"/>
      <c r="AK52" s="4"/>
      <c r="AL52" s="4"/>
      <c r="AM52" s="62"/>
      <c r="AN52" s="5"/>
      <c r="AO52" s="6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</row>
    <row r="53" spans="2:156" s="1" customFormat="1" ht="15.75">
      <c r="B53" s="73"/>
      <c r="C53" s="3"/>
      <c r="D53" s="2"/>
      <c r="E53" s="3"/>
      <c r="F53" s="6"/>
      <c r="G53" s="7"/>
      <c r="I53" s="7"/>
      <c r="K53" s="3"/>
      <c r="L53" s="4"/>
      <c r="M53" s="6"/>
      <c r="N53" s="4"/>
      <c r="O53" s="6"/>
      <c r="P53" s="5"/>
      <c r="Q53" s="62"/>
      <c r="R53" s="25"/>
      <c r="S53" s="25"/>
      <c r="T53" s="41"/>
      <c r="U53" s="30"/>
      <c r="V53" s="30"/>
      <c r="W53" s="3"/>
      <c r="X53" s="3"/>
      <c r="Y53" s="45"/>
      <c r="Z53" s="6"/>
      <c r="AA53" s="94"/>
      <c r="AB53" s="5"/>
      <c r="AC53" s="6"/>
      <c r="AD53" s="4"/>
      <c r="AE53" s="6"/>
      <c r="AF53" s="7"/>
      <c r="AG53" s="6"/>
      <c r="AH53" s="3"/>
      <c r="AI53" s="4"/>
      <c r="AJ53" s="5"/>
      <c r="AK53" s="4"/>
      <c r="AL53" s="4"/>
      <c r="AM53" s="62"/>
      <c r="AN53" s="5"/>
      <c r="AO53" s="6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</row>
    <row r="54" spans="2:156" s="1" customFormat="1" ht="15.75">
      <c r="B54" s="73"/>
      <c r="C54" s="3"/>
      <c r="D54" s="2"/>
      <c r="E54" s="3"/>
      <c r="F54" s="6"/>
      <c r="G54" s="7"/>
      <c r="I54" s="7"/>
      <c r="K54" s="3"/>
      <c r="L54" s="4"/>
      <c r="M54" s="6"/>
      <c r="N54" s="4"/>
      <c r="O54" s="6"/>
      <c r="P54" s="5"/>
      <c r="Q54" s="62"/>
      <c r="R54" s="25"/>
      <c r="S54" s="25"/>
      <c r="T54" s="41"/>
      <c r="U54" s="30"/>
      <c r="V54" s="30"/>
      <c r="W54" s="3"/>
      <c r="X54" s="3"/>
      <c r="Y54" s="45"/>
      <c r="Z54" s="6"/>
      <c r="AA54" s="94"/>
      <c r="AB54" s="5"/>
      <c r="AC54" s="6"/>
      <c r="AD54" s="4"/>
      <c r="AE54" s="6"/>
      <c r="AF54" s="7"/>
      <c r="AG54" s="6"/>
      <c r="AH54" s="3"/>
      <c r="AI54" s="4"/>
      <c r="AJ54" s="5"/>
      <c r="AK54" s="4"/>
      <c r="AL54" s="4"/>
      <c r="AM54" s="62"/>
      <c r="AN54" s="5"/>
      <c r="AO54" s="6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</row>
    <row r="55" spans="2:156" s="1" customFormat="1" ht="15.75">
      <c r="B55" s="73"/>
      <c r="C55" s="3"/>
      <c r="D55" s="2"/>
      <c r="E55" s="3"/>
      <c r="F55" s="6"/>
      <c r="G55" s="7"/>
      <c r="I55" s="7"/>
      <c r="K55" s="3"/>
      <c r="L55" s="4"/>
      <c r="M55" s="6"/>
      <c r="N55" s="4"/>
      <c r="O55" s="6"/>
      <c r="P55" s="5"/>
      <c r="Q55" s="62"/>
      <c r="R55" s="25"/>
      <c r="S55" s="25"/>
      <c r="T55" s="41"/>
      <c r="U55" s="30"/>
      <c r="V55" s="30"/>
      <c r="W55" s="3"/>
      <c r="X55" s="3"/>
      <c r="Y55" s="45"/>
      <c r="Z55" s="6"/>
      <c r="AA55" s="94"/>
      <c r="AB55" s="5"/>
      <c r="AC55" s="6"/>
      <c r="AD55" s="4"/>
      <c r="AE55" s="6"/>
      <c r="AF55" s="7"/>
      <c r="AG55" s="6"/>
      <c r="AH55" s="3"/>
      <c r="AI55" s="4"/>
      <c r="AJ55" s="5"/>
      <c r="AK55" s="4"/>
      <c r="AL55" s="4"/>
      <c r="AM55" s="62"/>
      <c r="AN55" s="5"/>
      <c r="AO55" s="6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</row>
    <row r="56" spans="2:156" s="1" customFormat="1" ht="15.75">
      <c r="B56" s="73"/>
      <c r="C56" s="3"/>
      <c r="D56" s="2"/>
      <c r="E56" s="3"/>
      <c r="F56" s="6"/>
      <c r="G56" s="7"/>
      <c r="I56" s="7"/>
      <c r="K56" s="3"/>
      <c r="L56" s="4"/>
      <c r="M56" s="6"/>
      <c r="N56" s="4"/>
      <c r="O56" s="6"/>
      <c r="P56" s="5"/>
      <c r="Q56" s="62"/>
      <c r="R56" s="25"/>
      <c r="S56" s="25"/>
      <c r="T56" s="41"/>
      <c r="U56" s="30"/>
      <c r="V56" s="30"/>
      <c r="W56" s="3"/>
      <c r="X56" s="3"/>
      <c r="Y56" s="45"/>
      <c r="Z56" s="6"/>
      <c r="AA56" s="94"/>
      <c r="AB56" s="5"/>
      <c r="AC56" s="6"/>
      <c r="AD56" s="4"/>
      <c r="AE56" s="6"/>
      <c r="AF56" s="7"/>
      <c r="AG56" s="6"/>
      <c r="AH56" s="3"/>
      <c r="AI56" s="4"/>
      <c r="AJ56" s="5"/>
      <c r="AK56" s="4"/>
      <c r="AL56" s="4"/>
      <c r="AM56" s="62"/>
      <c r="AN56" s="5"/>
      <c r="AO56" s="6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</row>
    <row r="57" spans="2:156" s="1" customFormat="1" ht="15.75">
      <c r="B57" s="73"/>
      <c r="C57" s="3"/>
      <c r="D57" s="2"/>
      <c r="E57" s="3"/>
      <c r="F57" s="6"/>
      <c r="G57" s="7"/>
      <c r="I57" s="7"/>
      <c r="K57" s="3"/>
      <c r="L57" s="4"/>
      <c r="M57" s="6"/>
      <c r="N57" s="4"/>
      <c r="O57" s="6"/>
      <c r="P57" s="5"/>
      <c r="Q57" s="62"/>
      <c r="R57" s="25"/>
      <c r="S57" s="25"/>
      <c r="T57" s="41"/>
      <c r="U57" s="30"/>
      <c r="V57" s="30"/>
      <c r="W57" s="3"/>
      <c r="X57" s="3"/>
      <c r="Y57" s="45"/>
      <c r="Z57" s="6"/>
      <c r="AA57" s="94"/>
      <c r="AB57" s="5"/>
      <c r="AC57" s="6"/>
      <c r="AD57" s="4"/>
      <c r="AE57" s="6"/>
      <c r="AF57" s="7"/>
      <c r="AG57" s="6"/>
      <c r="AH57" s="3"/>
      <c r="AI57" s="4"/>
      <c r="AJ57" s="5"/>
      <c r="AK57" s="4"/>
      <c r="AL57" s="4"/>
      <c r="AM57" s="62"/>
      <c r="AN57" s="5"/>
      <c r="AO57" s="6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</row>
    <row r="58" spans="2:156" s="1" customFormat="1" ht="15.75">
      <c r="B58" s="73"/>
      <c r="C58" s="3"/>
      <c r="D58" s="2"/>
      <c r="E58" s="3"/>
      <c r="F58" s="6"/>
      <c r="G58" s="7"/>
      <c r="I58" s="7"/>
      <c r="K58" s="3"/>
      <c r="L58" s="4"/>
      <c r="M58" s="6"/>
      <c r="N58" s="4"/>
      <c r="O58" s="6"/>
      <c r="P58" s="5"/>
      <c r="Q58" s="62"/>
      <c r="R58" s="25"/>
      <c r="S58" s="25"/>
      <c r="T58" s="41"/>
      <c r="U58" s="30"/>
      <c r="V58" s="30"/>
      <c r="W58" s="3"/>
      <c r="X58" s="3"/>
      <c r="Y58" s="45"/>
      <c r="Z58" s="6"/>
      <c r="AA58" s="94"/>
      <c r="AB58" s="5"/>
      <c r="AC58" s="6"/>
      <c r="AD58" s="4"/>
      <c r="AE58" s="6"/>
      <c r="AF58" s="7"/>
      <c r="AG58" s="6"/>
      <c r="AH58" s="3"/>
      <c r="AI58" s="4"/>
      <c r="AJ58" s="5"/>
      <c r="AK58" s="4"/>
      <c r="AL58" s="4"/>
      <c r="AM58" s="62"/>
      <c r="AN58" s="5"/>
      <c r="AO58" s="6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</row>
    <row r="59" spans="2:156" s="1" customFormat="1" ht="15.75">
      <c r="B59" s="73"/>
      <c r="C59" s="3"/>
      <c r="D59" s="2"/>
      <c r="E59" s="3"/>
      <c r="F59" s="6"/>
      <c r="G59" s="7"/>
      <c r="I59" s="7"/>
      <c r="K59" s="3"/>
      <c r="L59" s="4"/>
      <c r="M59" s="6"/>
      <c r="N59" s="4"/>
      <c r="O59" s="6"/>
      <c r="P59" s="5"/>
      <c r="Q59" s="62"/>
      <c r="R59" s="25"/>
      <c r="S59" s="25"/>
      <c r="T59" s="41"/>
      <c r="U59" s="30"/>
      <c r="V59" s="30"/>
      <c r="W59" s="3"/>
      <c r="X59" s="3"/>
      <c r="Y59" s="45"/>
      <c r="Z59" s="6"/>
      <c r="AA59" s="94"/>
      <c r="AB59" s="5"/>
      <c r="AC59" s="6"/>
      <c r="AD59" s="4"/>
      <c r="AE59" s="6"/>
      <c r="AF59" s="7"/>
      <c r="AG59" s="6"/>
      <c r="AH59" s="3"/>
      <c r="AI59" s="4"/>
      <c r="AJ59" s="5"/>
      <c r="AK59" s="4"/>
      <c r="AL59" s="4"/>
      <c r="AM59" s="62"/>
      <c r="AN59" s="5"/>
      <c r="AO59" s="6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</row>
    <row r="60" spans="2:156" s="1" customFormat="1" ht="15.75">
      <c r="B60" s="73"/>
      <c r="C60" s="3"/>
      <c r="D60" s="2"/>
      <c r="E60" s="3"/>
      <c r="F60" s="6"/>
      <c r="G60" s="7"/>
      <c r="I60" s="7"/>
      <c r="K60" s="3"/>
      <c r="L60" s="4"/>
      <c r="M60" s="6"/>
      <c r="N60" s="4"/>
      <c r="O60" s="6"/>
      <c r="P60" s="5"/>
      <c r="Q60" s="62"/>
      <c r="R60" s="25"/>
      <c r="S60" s="25"/>
      <c r="T60" s="41"/>
      <c r="U60" s="30"/>
      <c r="V60" s="30"/>
      <c r="W60" s="3"/>
      <c r="X60" s="3"/>
      <c r="Y60" s="45"/>
      <c r="Z60" s="6"/>
      <c r="AA60" s="94"/>
      <c r="AB60" s="5"/>
      <c r="AC60" s="6"/>
      <c r="AD60" s="4"/>
      <c r="AE60" s="6"/>
      <c r="AF60" s="7"/>
      <c r="AG60" s="6"/>
      <c r="AH60" s="3"/>
      <c r="AI60" s="4"/>
      <c r="AJ60" s="5"/>
      <c r="AK60" s="4"/>
      <c r="AL60" s="4"/>
      <c r="AM60" s="62"/>
      <c r="AN60" s="5"/>
      <c r="AO60" s="6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</row>
  </sheetData>
  <sheetProtection/>
  <mergeCells count="15">
    <mergeCell ref="A1:V1"/>
    <mergeCell ref="W1:AR1"/>
    <mergeCell ref="F3:G3"/>
    <mergeCell ref="H3:K3"/>
    <mergeCell ref="L3:M3"/>
    <mergeCell ref="N3:O3"/>
    <mergeCell ref="P3:R3"/>
    <mergeCell ref="S3:T3"/>
    <mergeCell ref="U3:V3"/>
    <mergeCell ref="AQ3:AR3"/>
    <mergeCell ref="AB3:AE3"/>
    <mergeCell ref="AI3:AJ3"/>
    <mergeCell ref="AK3:AL3"/>
    <mergeCell ref="AM3:AO3"/>
    <mergeCell ref="AF3:AH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35"/>
  <sheetViews>
    <sheetView zoomScalePageLayoutView="0" workbookViewId="0" topLeftCell="A1">
      <selection activeCell="A6" sqref="A6:IV9"/>
    </sheetView>
  </sheetViews>
  <sheetFormatPr defaultColWidth="10.00390625" defaultRowHeight="12.75"/>
  <cols>
    <col min="1" max="1" width="12.421875" style="25" customWidth="1"/>
    <col min="2" max="2" width="10.140625" style="25" customWidth="1"/>
    <col min="3" max="3" width="15.57421875" style="25" customWidth="1"/>
    <col min="4" max="4" width="4.57421875" style="6" customWidth="1"/>
    <col min="5" max="5" width="6.8515625" style="1" customWidth="1"/>
    <col min="6" max="6" width="4.140625" style="73" customWidth="1"/>
    <col min="7" max="7" width="7.28125" style="3" customWidth="1"/>
    <col min="8" max="8" width="7.421875" style="2" customWidth="1"/>
    <col min="9" max="9" width="7.8515625" style="3" customWidth="1"/>
    <col min="10" max="10" width="4.0039062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8.7109375" style="4" customWidth="1"/>
    <col min="19" max="19" width="3.7109375" style="6" customWidth="1"/>
    <col min="20" max="20" width="8.57421875" style="5" customWidth="1"/>
    <col min="21" max="21" width="3.8515625" style="62" customWidth="1"/>
    <col min="22" max="22" width="10.140625" style="25" customWidth="1"/>
    <col min="23" max="23" width="8.00390625" style="25" customWidth="1"/>
    <col min="24" max="24" width="16.140625" style="41" customWidth="1"/>
    <col min="25" max="25" width="4.7109375" style="30" customWidth="1"/>
    <col min="26" max="26" width="6.8515625" style="3" customWidth="1"/>
    <col min="27" max="27" width="7.140625" style="3" customWidth="1"/>
    <col min="28" max="28" width="7.7109375" style="45" customWidth="1"/>
    <col min="29" max="29" width="3.7109375" style="6" customWidth="1"/>
    <col min="30" max="30" width="6.8515625" style="3" customWidth="1"/>
    <col min="31" max="31" width="8.28125" style="5" customWidth="1"/>
    <col min="32" max="32" width="3.710937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3.7109375" style="5" customWidth="1"/>
    <col min="40" max="40" width="8.140625" style="4" customWidth="1"/>
    <col min="41" max="41" width="8.8515625" style="4" customWidth="1"/>
    <col min="42" max="42" width="3.7109375" style="62" customWidth="1"/>
    <col min="43" max="16384" width="10.00390625" style="5" customWidth="1"/>
  </cols>
  <sheetData>
    <row r="1" spans="1:42" s="13" customFormat="1" ht="15.75" customHeight="1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"/>
      <c r="P1" s="11"/>
      <c r="Q1" s="14"/>
      <c r="R1" s="12" t="s">
        <v>21</v>
      </c>
      <c r="S1" s="52"/>
      <c r="U1" s="61"/>
      <c r="V1" s="102" t="str">
        <f>A1</f>
        <v>Ergebnisliste  Berliner Meisterschaft im Castingsport am 21. und 22. Juni 2008 Sportanlage Scharnweberstraße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4"/>
      <c r="AK1" s="10"/>
      <c r="AL1" s="11"/>
      <c r="AN1" s="11"/>
      <c r="AO1" s="12" t="s">
        <v>21</v>
      </c>
      <c r="AP1" s="74"/>
    </row>
    <row r="2" spans="1:42" s="13" customFormat="1" ht="15">
      <c r="A2" s="23"/>
      <c r="B2" s="23"/>
      <c r="C2" s="23"/>
      <c r="D2" s="14"/>
      <c r="E2" s="15"/>
      <c r="F2" s="72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61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61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03" t="s">
        <v>4</v>
      </c>
      <c r="F3" s="104"/>
      <c r="G3" s="105" t="s">
        <v>5</v>
      </c>
      <c r="H3" s="106"/>
      <c r="I3" s="106"/>
      <c r="J3" s="104"/>
      <c r="K3" s="103" t="s">
        <v>16</v>
      </c>
      <c r="L3" s="104"/>
      <c r="M3" s="103" t="s">
        <v>26</v>
      </c>
      <c r="N3" s="107"/>
      <c r="O3" s="105" t="s">
        <v>25</v>
      </c>
      <c r="P3" s="108"/>
      <c r="Q3" s="109"/>
      <c r="R3" s="110" t="s">
        <v>6</v>
      </c>
      <c r="S3" s="111"/>
      <c r="T3" s="100" t="s">
        <v>7</v>
      </c>
      <c r="U3" s="101"/>
      <c r="V3" s="24" t="s">
        <v>0</v>
      </c>
      <c r="W3" s="24" t="s">
        <v>1</v>
      </c>
      <c r="X3" s="40" t="s">
        <v>2</v>
      </c>
      <c r="Y3" s="31" t="s">
        <v>3</v>
      </c>
      <c r="Z3" s="105" t="s">
        <v>8</v>
      </c>
      <c r="AA3" s="108"/>
      <c r="AB3" s="108"/>
      <c r="AC3" s="109"/>
      <c r="AD3" s="105" t="s">
        <v>9</v>
      </c>
      <c r="AE3" s="108"/>
      <c r="AF3" s="109"/>
      <c r="AG3" s="110" t="s">
        <v>10</v>
      </c>
      <c r="AH3" s="111"/>
      <c r="AI3" s="103" t="s">
        <v>23</v>
      </c>
      <c r="AJ3" s="107"/>
      <c r="AK3" s="105" t="s">
        <v>11</v>
      </c>
      <c r="AL3" s="108"/>
      <c r="AM3" s="109"/>
      <c r="AN3" s="28" t="s">
        <v>12</v>
      </c>
      <c r="AO3" s="110" t="s">
        <v>22</v>
      </c>
      <c r="AP3" s="111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3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6" t="s">
        <v>24</v>
      </c>
      <c r="R4" s="28"/>
      <c r="S4" s="46" t="s">
        <v>24</v>
      </c>
      <c r="U4" s="46" t="s">
        <v>24</v>
      </c>
      <c r="X4" s="40"/>
      <c r="Y4" s="31"/>
      <c r="Z4" s="35" t="s">
        <v>13</v>
      </c>
      <c r="AA4" s="35" t="s">
        <v>14</v>
      </c>
      <c r="AB4" s="43" t="s">
        <v>15</v>
      </c>
      <c r="AC4" s="46" t="s">
        <v>24</v>
      </c>
      <c r="AD4" s="35" t="s">
        <v>18</v>
      </c>
      <c r="AE4" s="24" t="s">
        <v>19</v>
      </c>
      <c r="AF4" s="46" t="s">
        <v>24</v>
      </c>
      <c r="AG4" s="28"/>
      <c r="AH4" s="46" t="s">
        <v>24</v>
      </c>
      <c r="AI4" s="27" t="s">
        <v>17</v>
      </c>
      <c r="AJ4" s="46" t="s">
        <v>24</v>
      </c>
      <c r="AK4" s="35" t="s">
        <v>18</v>
      </c>
      <c r="AL4" s="33" t="s">
        <v>19</v>
      </c>
      <c r="AM4" s="46" t="s">
        <v>24</v>
      </c>
      <c r="AN4" s="28" t="s">
        <v>20</v>
      </c>
      <c r="AO4" s="28"/>
      <c r="AP4" s="46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64"/>
      <c r="B5" s="50" t="s">
        <v>21</v>
      </c>
      <c r="C5" s="50" t="s">
        <v>21</v>
      </c>
      <c r="D5" s="49" t="s">
        <v>21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22"/>
      <c r="AP5" s="51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5"/>
      <c r="B6" s="65"/>
      <c r="C6" s="66"/>
      <c r="D6" s="70"/>
      <c r="E6" s="18"/>
      <c r="F6" s="37"/>
      <c r="G6" s="19"/>
      <c r="H6" s="20"/>
      <c r="I6" s="19">
        <f aca="true" t="shared" si="0" ref="I6:I35">SUM(G6,H6)</f>
        <v>0</v>
      </c>
      <c r="J6" s="47"/>
      <c r="K6" s="21"/>
      <c r="L6" s="37"/>
      <c r="M6" s="21"/>
      <c r="N6" s="37"/>
      <c r="O6" s="19"/>
      <c r="P6" s="22">
        <f aca="true" t="shared" si="1" ref="P6:P35">O6*1.5</f>
        <v>0</v>
      </c>
      <c r="Q6" s="47"/>
      <c r="R6" s="22">
        <f aca="true" t="shared" si="2" ref="R6:R35">K6+M6+P6</f>
        <v>0</v>
      </c>
      <c r="S6" s="47"/>
      <c r="T6" s="22">
        <f aca="true" t="shared" si="3" ref="T6:T35">SUM(E6,I6,K6,M6,P6)</f>
        <v>0</v>
      </c>
      <c r="U6" s="47"/>
      <c r="V6" s="24">
        <f aca="true" t="shared" si="4" ref="V6:Y21">A6</f>
        <v>0</v>
      </c>
      <c r="W6" s="24">
        <f t="shared" si="4"/>
        <v>0</v>
      </c>
      <c r="X6" s="24">
        <f t="shared" si="4"/>
        <v>0</v>
      </c>
      <c r="Y6" s="26">
        <f t="shared" si="4"/>
        <v>0</v>
      </c>
      <c r="Z6" s="19"/>
      <c r="AA6" s="19"/>
      <c r="AB6" s="44">
        <f aca="true" t="shared" si="5" ref="AB6:AB35">SUM(Z6,AA6)</f>
        <v>0</v>
      </c>
      <c r="AC6" s="47"/>
      <c r="AD6" s="19"/>
      <c r="AE6" s="22">
        <f aca="true" t="shared" si="6" ref="AE6:AE35">AD6*1.5</f>
        <v>0</v>
      </c>
      <c r="AF6" s="47"/>
      <c r="AG6" s="22">
        <f aca="true" t="shared" si="7" ref="AG6:AG35">SUM(T6,AB6,AE6)</f>
        <v>0</v>
      </c>
      <c r="AH6" s="47"/>
      <c r="AI6" s="21"/>
      <c r="AJ6" s="47"/>
      <c r="AK6" s="19"/>
      <c r="AL6" s="22">
        <f>AK6*1.5</f>
        <v>0</v>
      </c>
      <c r="AM6" s="48"/>
      <c r="AN6" s="22">
        <f aca="true" t="shared" si="8" ref="AN6:AN35">SUM(AI6,AL6)</f>
        <v>0</v>
      </c>
      <c r="AO6" s="22">
        <f>AG6+AN6</f>
        <v>0</v>
      </c>
      <c r="AP6" s="4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5"/>
      <c r="B7" s="65"/>
      <c r="C7" s="66"/>
      <c r="D7" s="70"/>
      <c r="E7" s="18"/>
      <c r="F7" s="37"/>
      <c r="G7" s="19"/>
      <c r="H7" s="20"/>
      <c r="I7" s="19">
        <f t="shared" si="0"/>
        <v>0</v>
      </c>
      <c r="J7" s="17"/>
      <c r="K7" s="21"/>
      <c r="L7" s="18"/>
      <c r="M7" s="21"/>
      <c r="N7" s="18"/>
      <c r="O7" s="19"/>
      <c r="P7" s="22">
        <f t="shared" si="1"/>
        <v>0</v>
      </c>
      <c r="Q7" s="17"/>
      <c r="R7" s="22">
        <f t="shared" si="2"/>
        <v>0</v>
      </c>
      <c r="S7" s="17"/>
      <c r="T7" s="22">
        <f t="shared" si="3"/>
        <v>0</v>
      </c>
      <c r="U7" s="47"/>
      <c r="V7" s="24">
        <f t="shared" si="4"/>
        <v>0</v>
      </c>
      <c r="W7" s="24">
        <f t="shared" si="4"/>
        <v>0</v>
      </c>
      <c r="X7" s="24">
        <f t="shared" si="4"/>
        <v>0</v>
      </c>
      <c r="Y7" s="26">
        <f t="shared" si="4"/>
        <v>0</v>
      </c>
      <c r="Z7" s="19"/>
      <c r="AA7" s="19"/>
      <c r="AB7" s="44">
        <f t="shared" si="5"/>
        <v>0</v>
      </c>
      <c r="AC7" s="17" t="s">
        <v>21</v>
      </c>
      <c r="AD7" s="19"/>
      <c r="AE7" s="22">
        <f t="shared" si="6"/>
        <v>0</v>
      </c>
      <c r="AF7" s="17"/>
      <c r="AG7" s="22">
        <f t="shared" si="7"/>
        <v>0</v>
      </c>
      <c r="AH7" s="47"/>
      <c r="AI7" s="21"/>
      <c r="AJ7" s="17"/>
      <c r="AK7" s="19"/>
      <c r="AL7" s="22">
        <f>AK7*1.5</f>
        <v>0</v>
      </c>
      <c r="AN7" s="22">
        <f t="shared" si="8"/>
        <v>0</v>
      </c>
      <c r="AO7" s="22">
        <f aca="true" t="shared" si="9" ref="AO7:AO35">AG7+AN7</f>
        <v>0</v>
      </c>
      <c r="AP7" s="4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5"/>
      <c r="B8" s="65"/>
      <c r="C8" s="66"/>
      <c r="D8" s="70"/>
      <c r="E8" s="18"/>
      <c r="F8" s="37"/>
      <c r="G8" s="19"/>
      <c r="H8" s="20"/>
      <c r="I8" s="19">
        <f t="shared" si="0"/>
        <v>0</v>
      </c>
      <c r="J8" s="17"/>
      <c r="K8" s="21"/>
      <c r="L8" s="18"/>
      <c r="M8" s="21"/>
      <c r="N8" s="18"/>
      <c r="O8" s="19"/>
      <c r="P8" s="22">
        <f t="shared" si="1"/>
        <v>0</v>
      </c>
      <c r="Q8" s="17"/>
      <c r="R8" s="22">
        <f t="shared" si="2"/>
        <v>0</v>
      </c>
      <c r="S8" s="17"/>
      <c r="T8" s="22">
        <f t="shared" si="3"/>
        <v>0</v>
      </c>
      <c r="U8" s="47"/>
      <c r="V8" s="24">
        <f t="shared" si="4"/>
        <v>0</v>
      </c>
      <c r="W8" s="24">
        <f t="shared" si="4"/>
        <v>0</v>
      </c>
      <c r="X8" s="24">
        <f t="shared" si="4"/>
        <v>0</v>
      </c>
      <c r="Y8" s="26">
        <f t="shared" si="4"/>
        <v>0</v>
      </c>
      <c r="Z8" s="19"/>
      <c r="AA8" s="19"/>
      <c r="AB8" s="44">
        <f t="shared" si="5"/>
        <v>0</v>
      </c>
      <c r="AC8" s="17"/>
      <c r="AD8" s="19"/>
      <c r="AE8" s="22">
        <f t="shared" si="6"/>
        <v>0</v>
      </c>
      <c r="AF8" s="17"/>
      <c r="AG8" s="22">
        <f t="shared" si="7"/>
        <v>0</v>
      </c>
      <c r="AH8" s="47"/>
      <c r="AI8" s="21"/>
      <c r="AJ8" s="17"/>
      <c r="AK8" s="19"/>
      <c r="AL8" s="22">
        <f>AK8*1.5</f>
        <v>0</v>
      </c>
      <c r="AN8" s="22">
        <f t="shared" si="8"/>
        <v>0</v>
      </c>
      <c r="AO8" s="22">
        <f t="shared" si="9"/>
        <v>0</v>
      </c>
      <c r="AP8" s="4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5"/>
      <c r="B9" s="65"/>
      <c r="C9" s="66"/>
      <c r="D9" s="70"/>
      <c r="E9" s="18"/>
      <c r="F9" s="37"/>
      <c r="G9" s="19"/>
      <c r="H9" s="20"/>
      <c r="I9" s="19">
        <f t="shared" si="0"/>
        <v>0</v>
      </c>
      <c r="J9" s="47"/>
      <c r="K9" s="21"/>
      <c r="L9" s="37"/>
      <c r="M9" s="21"/>
      <c r="N9" s="37"/>
      <c r="O9" s="19"/>
      <c r="P9" s="22">
        <f t="shared" si="1"/>
        <v>0</v>
      </c>
      <c r="Q9" s="59"/>
      <c r="R9" s="22">
        <f t="shared" si="2"/>
        <v>0</v>
      </c>
      <c r="S9" s="17"/>
      <c r="T9" s="22">
        <f t="shared" si="3"/>
        <v>0</v>
      </c>
      <c r="U9" s="47"/>
      <c r="V9" s="24">
        <f t="shared" si="4"/>
        <v>0</v>
      </c>
      <c r="W9" s="24">
        <f t="shared" si="4"/>
        <v>0</v>
      </c>
      <c r="X9" s="24">
        <f t="shared" si="4"/>
        <v>0</v>
      </c>
      <c r="Y9" s="26">
        <f t="shared" si="4"/>
        <v>0</v>
      </c>
      <c r="Z9" s="19"/>
      <c r="AA9" s="19"/>
      <c r="AB9" s="44">
        <f t="shared" si="5"/>
        <v>0</v>
      </c>
      <c r="AC9" s="47"/>
      <c r="AD9" s="19"/>
      <c r="AE9" s="22">
        <f t="shared" si="6"/>
        <v>0</v>
      </c>
      <c r="AF9" s="47"/>
      <c r="AG9" s="22">
        <f t="shared" si="7"/>
        <v>0</v>
      </c>
      <c r="AH9" s="47"/>
      <c r="AI9" s="21"/>
      <c r="AJ9" s="47"/>
      <c r="AK9" s="19"/>
      <c r="AL9" s="22">
        <f aca="true" t="shared" si="10" ref="AL9:AL35">AK9*1.5</f>
        <v>0</v>
      </c>
      <c r="AM9" s="48"/>
      <c r="AN9" s="22">
        <f t="shared" si="8"/>
        <v>0</v>
      </c>
      <c r="AO9" s="22">
        <f t="shared" si="9"/>
        <v>0</v>
      </c>
      <c r="AP9" s="4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5"/>
      <c r="B10" s="65"/>
      <c r="C10" s="66"/>
      <c r="D10" s="70"/>
      <c r="E10" s="18"/>
      <c r="F10" s="37"/>
      <c r="G10" s="19"/>
      <c r="H10" s="20"/>
      <c r="I10" s="19">
        <f t="shared" si="0"/>
        <v>0</v>
      </c>
      <c r="J10" s="47"/>
      <c r="L10" s="47"/>
      <c r="M10" s="21"/>
      <c r="N10" s="37"/>
      <c r="O10" s="19"/>
      <c r="P10" s="22">
        <f t="shared" si="1"/>
        <v>0</v>
      </c>
      <c r="Q10" s="47"/>
      <c r="R10" s="22">
        <f t="shared" si="2"/>
        <v>0</v>
      </c>
      <c r="S10" s="51"/>
      <c r="T10" s="22">
        <f t="shared" si="3"/>
        <v>0</v>
      </c>
      <c r="U10" s="47"/>
      <c r="V10" s="24">
        <f t="shared" si="4"/>
        <v>0</v>
      </c>
      <c r="W10" s="24">
        <f t="shared" si="4"/>
        <v>0</v>
      </c>
      <c r="X10" s="24">
        <f t="shared" si="4"/>
        <v>0</v>
      </c>
      <c r="Y10" s="26">
        <f t="shared" si="4"/>
        <v>0</v>
      </c>
      <c r="Z10" s="19"/>
      <c r="AA10" s="19"/>
      <c r="AB10" s="44">
        <f t="shared" si="5"/>
        <v>0</v>
      </c>
      <c r="AC10" s="47"/>
      <c r="AD10" s="19"/>
      <c r="AE10" s="22">
        <f t="shared" si="6"/>
        <v>0</v>
      </c>
      <c r="AF10" s="47"/>
      <c r="AG10" s="22">
        <f t="shared" si="7"/>
        <v>0</v>
      </c>
      <c r="AH10" s="47"/>
      <c r="AI10" s="21"/>
      <c r="AJ10" s="47"/>
      <c r="AK10" s="19"/>
      <c r="AL10" s="22">
        <f t="shared" si="10"/>
        <v>0</v>
      </c>
      <c r="AM10" s="48"/>
      <c r="AN10" s="22">
        <f t="shared" si="8"/>
        <v>0</v>
      </c>
      <c r="AO10" s="22">
        <f t="shared" si="9"/>
        <v>0</v>
      </c>
      <c r="AP10" s="4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5"/>
      <c r="B11" s="65"/>
      <c r="C11" s="66"/>
      <c r="D11" s="70"/>
      <c r="E11" s="18"/>
      <c r="F11" s="37"/>
      <c r="G11" s="19"/>
      <c r="H11" s="20"/>
      <c r="I11" s="19">
        <f t="shared" si="0"/>
        <v>0</v>
      </c>
      <c r="J11" s="17"/>
      <c r="L11" s="17"/>
      <c r="M11" s="21"/>
      <c r="N11" s="18"/>
      <c r="O11" s="19"/>
      <c r="P11" s="22">
        <f t="shared" si="1"/>
        <v>0</v>
      </c>
      <c r="Q11" s="17"/>
      <c r="R11" s="22">
        <f t="shared" si="2"/>
        <v>0</v>
      </c>
      <c r="S11" s="17"/>
      <c r="T11" s="22">
        <f t="shared" si="3"/>
        <v>0</v>
      </c>
      <c r="U11" s="47"/>
      <c r="V11" s="24">
        <f t="shared" si="4"/>
        <v>0</v>
      </c>
      <c r="W11" s="24">
        <f t="shared" si="4"/>
        <v>0</v>
      </c>
      <c r="X11" s="24">
        <f t="shared" si="4"/>
        <v>0</v>
      </c>
      <c r="Y11" s="26">
        <f t="shared" si="4"/>
        <v>0</v>
      </c>
      <c r="Z11" s="19"/>
      <c r="AA11" s="19"/>
      <c r="AB11" s="44">
        <f t="shared" si="5"/>
        <v>0</v>
      </c>
      <c r="AC11" s="17"/>
      <c r="AD11" s="19"/>
      <c r="AE11" s="22">
        <f t="shared" si="6"/>
        <v>0</v>
      </c>
      <c r="AF11" s="17"/>
      <c r="AG11" s="22">
        <f t="shared" si="7"/>
        <v>0</v>
      </c>
      <c r="AH11" s="47"/>
      <c r="AI11" s="21"/>
      <c r="AJ11" s="17"/>
      <c r="AK11" s="19"/>
      <c r="AL11" s="22">
        <f t="shared" si="10"/>
        <v>0</v>
      </c>
      <c r="AN11" s="22">
        <f t="shared" si="8"/>
        <v>0</v>
      </c>
      <c r="AO11" s="22">
        <f t="shared" si="9"/>
        <v>0</v>
      </c>
      <c r="AP11" s="47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5"/>
      <c r="B12" s="65"/>
      <c r="C12" s="66"/>
      <c r="D12" s="70"/>
      <c r="E12" s="18"/>
      <c r="F12" s="37"/>
      <c r="G12" s="19"/>
      <c r="H12" s="20"/>
      <c r="I12" s="19">
        <f t="shared" si="0"/>
        <v>0</v>
      </c>
      <c r="J12" s="17"/>
      <c r="K12" s="21"/>
      <c r="L12" s="18"/>
      <c r="M12" s="21"/>
      <c r="N12" s="18"/>
      <c r="O12" s="19"/>
      <c r="P12" s="22">
        <f t="shared" si="1"/>
        <v>0</v>
      </c>
      <c r="Q12" s="17"/>
      <c r="R12" s="22">
        <f t="shared" si="2"/>
        <v>0</v>
      </c>
      <c r="S12" s="17"/>
      <c r="T12" s="22">
        <f t="shared" si="3"/>
        <v>0</v>
      </c>
      <c r="U12" s="47"/>
      <c r="V12" s="24">
        <f t="shared" si="4"/>
        <v>0</v>
      </c>
      <c r="W12" s="24">
        <f t="shared" si="4"/>
        <v>0</v>
      </c>
      <c r="X12" s="24">
        <f t="shared" si="4"/>
        <v>0</v>
      </c>
      <c r="Y12" s="26">
        <f t="shared" si="4"/>
        <v>0</v>
      </c>
      <c r="Z12" s="19"/>
      <c r="AA12" s="19"/>
      <c r="AB12" s="44">
        <f t="shared" si="5"/>
        <v>0</v>
      </c>
      <c r="AC12" s="17"/>
      <c r="AD12" s="19"/>
      <c r="AE12" s="22">
        <f t="shared" si="6"/>
        <v>0</v>
      </c>
      <c r="AF12" s="17"/>
      <c r="AG12" s="22">
        <f t="shared" si="7"/>
        <v>0</v>
      </c>
      <c r="AH12" s="47"/>
      <c r="AI12" s="21"/>
      <c r="AJ12" s="17"/>
      <c r="AK12" s="19"/>
      <c r="AL12" s="22">
        <f t="shared" si="10"/>
        <v>0</v>
      </c>
      <c r="AN12" s="22">
        <f t="shared" si="8"/>
        <v>0</v>
      </c>
      <c r="AO12" s="22">
        <f t="shared" si="9"/>
        <v>0</v>
      </c>
      <c r="AP12" s="4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5"/>
      <c r="B13" s="65"/>
      <c r="C13" s="66"/>
      <c r="D13" s="70"/>
      <c r="E13" s="18"/>
      <c r="F13" s="37"/>
      <c r="G13" s="19"/>
      <c r="H13" s="20"/>
      <c r="I13" s="19">
        <f t="shared" si="0"/>
        <v>0</v>
      </c>
      <c r="J13" s="47"/>
      <c r="K13" s="21"/>
      <c r="L13" s="37"/>
      <c r="M13" s="21"/>
      <c r="N13" s="37"/>
      <c r="O13" s="19"/>
      <c r="P13" s="22">
        <f t="shared" si="1"/>
        <v>0</v>
      </c>
      <c r="Q13" s="47"/>
      <c r="R13" s="22">
        <f t="shared" si="2"/>
        <v>0</v>
      </c>
      <c r="S13" s="47" t="s">
        <v>21</v>
      </c>
      <c r="T13" s="22">
        <f t="shared" si="3"/>
        <v>0</v>
      </c>
      <c r="U13" s="47"/>
      <c r="V13" s="24">
        <f t="shared" si="4"/>
        <v>0</v>
      </c>
      <c r="W13" s="24">
        <f t="shared" si="4"/>
        <v>0</v>
      </c>
      <c r="X13" s="24">
        <f t="shared" si="4"/>
        <v>0</v>
      </c>
      <c r="Y13" s="26">
        <f t="shared" si="4"/>
        <v>0</v>
      </c>
      <c r="Z13" s="19"/>
      <c r="AA13" s="19"/>
      <c r="AB13" s="44">
        <f t="shared" si="5"/>
        <v>0</v>
      </c>
      <c r="AC13" s="47"/>
      <c r="AD13" s="19"/>
      <c r="AE13" s="22">
        <f t="shared" si="6"/>
        <v>0</v>
      </c>
      <c r="AF13" s="47"/>
      <c r="AG13" s="22">
        <f t="shared" si="7"/>
        <v>0</v>
      </c>
      <c r="AH13" s="47"/>
      <c r="AI13" s="21"/>
      <c r="AJ13" s="47"/>
      <c r="AK13" s="19"/>
      <c r="AL13" s="22">
        <f t="shared" si="10"/>
        <v>0</v>
      </c>
      <c r="AM13" s="48"/>
      <c r="AN13" s="22">
        <f t="shared" si="8"/>
        <v>0</v>
      </c>
      <c r="AO13" s="22">
        <f t="shared" si="9"/>
        <v>0</v>
      </c>
      <c r="AP13" s="4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5"/>
      <c r="B14" s="65"/>
      <c r="C14" s="66"/>
      <c r="D14" s="70"/>
      <c r="E14" s="18"/>
      <c r="F14" s="37"/>
      <c r="G14" s="19"/>
      <c r="H14" s="20"/>
      <c r="I14" s="19">
        <f t="shared" si="0"/>
        <v>0</v>
      </c>
      <c r="J14" s="47"/>
      <c r="K14" s="21"/>
      <c r="L14" s="37"/>
      <c r="M14" s="21"/>
      <c r="N14" s="37"/>
      <c r="O14" s="19"/>
      <c r="P14" s="22">
        <f t="shared" si="1"/>
        <v>0</v>
      </c>
      <c r="Q14" s="47"/>
      <c r="R14" s="22">
        <f t="shared" si="2"/>
        <v>0</v>
      </c>
      <c r="S14" s="47"/>
      <c r="T14" s="22">
        <f t="shared" si="3"/>
        <v>0</v>
      </c>
      <c r="U14" s="47"/>
      <c r="V14" s="24">
        <f t="shared" si="4"/>
        <v>0</v>
      </c>
      <c r="W14" s="24">
        <f t="shared" si="4"/>
        <v>0</v>
      </c>
      <c r="X14" s="24">
        <f t="shared" si="4"/>
        <v>0</v>
      </c>
      <c r="Y14" s="26">
        <f t="shared" si="4"/>
        <v>0</v>
      </c>
      <c r="Z14" s="19"/>
      <c r="AA14" s="19"/>
      <c r="AB14" s="44">
        <f t="shared" si="5"/>
        <v>0</v>
      </c>
      <c r="AC14" s="47"/>
      <c r="AD14" s="19"/>
      <c r="AE14" s="22">
        <f t="shared" si="6"/>
        <v>0</v>
      </c>
      <c r="AF14" s="47"/>
      <c r="AG14" s="22">
        <f t="shared" si="7"/>
        <v>0</v>
      </c>
      <c r="AH14" s="47"/>
      <c r="AI14" s="21"/>
      <c r="AJ14" s="47"/>
      <c r="AK14" s="19"/>
      <c r="AL14" s="22">
        <f t="shared" si="10"/>
        <v>0</v>
      </c>
      <c r="AM14" s="48"/>
      <c r="AN14" s="22">
        <f t="shared" si="8"/>
        <v>0</v>
      </c>
      <c r="AO14" s="22">
        <f t="shared" si="9"/>
        <v>0</v>
      </c>
      <c r="AP14" s="4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5"/>
      <c r="B15" s="65"/>
      <c r="C15" s="66"/>
      <c r="D15" s="71"/>
      <c r="E15" s="18"/>
      <c r="F15" s="37"/>
      <c r="G15" s="19"/>
      <c r="H15" s="20"/>
      <c r="I15" s="19">
        <f t="shared" si="0"/>
        <v>0</v>
      </c>
      <c r="J15" s="47"/>
      <c r="L15" s="51"/>
      <c r="M15" s="21"/>
      <c r="N15" s="37"/>
      <c r="O15" s="19"/>
      <c r="P15" s="22">
        <f t="shared" si="1"/>
        <v>0</v>
      </c>
      <c r="Q15" s="51"/>
      <c r="R15" s="22">
        <f t="shared" si="2"/>
        <v>0</v>
      </c>
      <c r="S15" s="51"/>
      <c r="T15" s="22">
        <f t="shared" si="3"/>
        <v>0</v>
      </c>
      <c r="U15" s="47"/>
      <c r="V15" s="24">
        <f t="shared" si="4"/>
        <v>0</v>
      </c>
      <c r="W15" s="24">
        <f t="shared" si="4"/>
        <v>0</v>
      </c>
      <c r="X15" s="24">
        <f t="shared" si="4"/>
        <v>0</v>
      </c>
      <c r="Y15" s="26">
        <f t="shared" si="4"/>
        <v>0</v>
      </c>
      <c r="Z15" s="19"/>
      <c r="AA15" s="19"/>
      <c r="AB15" s="44">
        <f t="shared" si="5"/>
        <v>0</v>
      </c>
      <c r="AC15" s="51"/>
      <c r="AD15" s="19"/>
      <c r="AE15" s="22">
        <f t="shared" si="6"/>
        <v>0</v>
      </c>
      <c r="AF15" s="47"/>
      <c r="AG15" s="22">
        <f t="shared" si="7"/>
        <v>0</v>
      </c>
      <c r="AH15" s="47"/>
      <c r="AI15" s="21"/>
      <c r="AJ15" s="47"/>
      <c r="AK15" s="19"/>
      <c r="AL15" s="22">
        <f t="shared" si="10"/>
        <v>0</v>
      </c>
      <c r="AM15" s="48"/>
      <c r="AN15" s="22">
        <f t="shared" si="8"/>
        <v>0</v>
      </c>
      <c r="AO15" s="22">
        <f t="shared" si="9"/>
        <v>0</v>
      </c>
      <c r="AP15" s="4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5"/>
      <c r="B16" s="65"/>
      <c r="C16" s="66"/>
      <c r="D16" s="70"/>
      <c r="E16" s="18"/>
      <c r="F16" s="37"/>
      <c r="G16" s="19"/>
      <c r="H16" s="20"/>
      <c r="I16" s="19">
        <f t="shared" si="0"/>
        <v>0</v>
      </c>
      <c r="J16" s="47"/>
      <c r="L16" s="47"/>
      <c r="M16" s="21"/>
      <c r="N16" s="37"/>
      <c r="O16" s="19"/>
      <c r="P16" s="22">
        <f t="shared" si="1"/>
        <v>0</v>
      </c>
      <c r="Q16" s="47"/>
      <c r="R16" s="22">
        <f t="shared" si="2"/>
        <v>0</v>
      </c>
      <c r="S16" s="51"/>
      <c r="T16" s="22">
        <f t="shared" si="3"/>
        <v>0</v>
      </c>
      <c r="U16" s="47"/>
      <c r="V16" s="24">
        <f t="shared" si="4"/>
        <v>0</v>
      </c>
      <c r="W16" s="24">
        <f t="shared" si="4"/>
        <v>0</v>
      </c>
      <c r="X16" s="24">
        <f t="shared" si="4"/>
        <v>0</v>
      </c>
      <c r="Y16" s="26">
        <f t="shared" si="4"/>
        <v>0</v>
      </c>
      <c r="Z16" s="19"/>
      <c r="AA16" s="19"/>
      <c r="AB16" s="44">
        <f t="shared" si="5"/>
        <v>0</v>
      </c>
      <c r="AC16" s="47"/>
      <c r="AD16" s="19"/>
      <c r="AE16" s="22">
        <f t="shared" si="6"/>
        <v>0</v>
      </c>
      <c r="AF16" s="47"/>
      <c r="AG16" s="22">
        <f t="shared" si="7"/>
        <v>0</v>
      </c>
      <c r="AH16" s="47"/>
      <c r="AI16" s="21"/>
      <c r="AJ16" s="47"/>
      <c r="AK16" s="19"/>
      <c r="AL16" s="22">
        <f t="shared" si="10"/>
        <v>0</v>
      </c>
      <c r="AM16" s="48"/>
      <c r="AN16" s="22">
        <f t="shared" si="8"/>
        <v>0</v>
      </c>
      <c r="AO16" s="22">
        <f t="shared" si="9"/>
        <v>0</v>
      </c>
      <c r="AP16" s="47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42" s="13" customFormat="1" ht="13.5" customHeight="1">
      <c r="A17" s="64"/>
      <c r="B17" s="65"/>
      <c r="C17" s="66"/>
      <c r="D17" s="70"/>
      <c r="E17" s="18"/>
      <c r="F17" s="37"/>
      <c r="G17" s="19"/>
      <c r="H17" s="20"/>
      <c r="I17" s="19">
        <f t="shared" si="0"/>
        <v>0</v>
      </c>
      <c r="J17" s="47"/>
      <c r="K17" s="21"/>
      <c r="L17" s="37"/>
      <c r="M17" s="21"/>
      <c r="N17" s="37"/>
      <c r="O17" s="19"/>
      <c r="P17" s="22">
        <f t="shared" si="1"/>
        <v>0</v>
      </c>
      <c r="Q17" s="47"/>
      <c r="R17" s="22">
        <f t="shared" si="2"/>
        <v>0</v>
      </c>
      <c r="S17" s="47"/>
      <c r="T17" s="22">
        <f t="shared" si="3"/>
        <v>0</v>
      </c>
      <c r="U17" s="47"/>
      <c r="V17" s="24">
        <f t="shared" si="4"/>
        <v>0</v>
      </c>
      <c r="W17" s="24">
        <f t="shared" si="4"/>
        <v>0</v>
      </c>
      <c r="X17" s="24">
        <f t="shared" si="4"/>
        <v>0</v>
      </c>
      <c r="Y17" s="26">
        <f t="shared" si="4"/>
        <v>0</v>
      </c>
      <c r="Z17" s="19"/>
      <c r="AA17" s="19"/>
      <c r="AB17" s="44">
        <f t="shared" si="5"/>
        <v>0</v>
      </c>
      <c r="AC17" s="47"/>
      <c r="AD17" s="19"/>
      <c r="AE17" s="22">
        <f t="shared" si="6"/>
        <v>0</v>
      </c>
      <c r="AF17" s="47"/>
      <c r="AG17" s="22">
        <f t="shared" si="7"/>
        <v>0</v>
      </c>
      <c r="AH17" s="47"/>
      <c r="AI17" s="21"/>
      <c r="AJ17" s="47"/>
      <c r="AK17" s="19"/>
      <c r="AL17" s="22">
        <f t="shared" si="10"/>
        <v>0</v>
      </c>
      <c r="AM17" s="48"/>
      <c r="AN17" s="22">
        <f t="shared" si="8"/>
        <v>0</v>
      </c>
      <c r="AO17" s="22">
        <f t="shared" si="9"/>
        <v>0</v>
      </c>
      <c r="AP17" s="47"/>
    </row>
    <row r="18" spans="1:42" s="13" customFormat="1" ht="13.5" customHeight="1">
      <c r="A18" s="64"/>
      <c r="B18" s="64"/>
      <c r="C18" s="50"/>
      <c r="D18" s="49"/>
      <c r="E18" s="18"/>
      <c r="F18" s="37"/>
      <c r="G18" s="19"/>
      <c r="H18" s="20"/>
      <c r="I18" s="19">
        <f t="shared" si="0"/>
        <v>0</v>
      </c>
      <c r="J18" s="47"/>
      <c r="K18" s="21"/>
      <c r="L18" s="37"/>
      <c r="M18" s="21"/>
      <c r="N18" s="37"/>
      <c r="O18" s="19"/>
      <c r="P18" s="22">
        <f t="shared" si="1"/>
        <v>0</v>
      </c>
      <c r="Q18" s="59"/>
      <c r="R18" s="22">
        <f t="shared" si="2"/>
        <v>0</v>
      </c>
      <c r="S18" s="47"/>
      <c r="T18" s="22">
        <f t="shared" si="3"/>
        <v>0</v>
      </c>
      <c r="U18" s="47"/>
      <c r="V18" s="24">
        <f t="shared" si="4"/>
        <v>0</v>
      </c>
      <c r="W18" s="24">
        <f t="shared" si="4"/>
        <v>0</v>
      </c>
      <c r="X18" s="24">
        <f t="shared" si="4"/>
        <v>0</v>
      </c>
      <c r="Y18" s="26">
        <f t="shared" si="4"/>
        <v>0</v>
      </c>
      <c r="Z18" s="19"/>
      <c r="AA18" s="19"/>
      <c r="AB18" s="44">
        <f t="shared" si="5"/>
        <v>0</v>
      </c>
      <c r="AC18" s="47"/>
      <c r="AD18" s="19"/>
      <c r="AE18" s="22">
        <f t="shared" si="6"/>
        <v>0</v>
      </c>
      <c r="AF18" s="47"/>
      <c r="AG18" s="22">
        <f t="shared" si="7"/>
        <v>0</v>
      </c>
      <c r="AH18" s="47"/>
      <c r="AI18" s="21"/>
      <c r="AJ18" s="47"/>
      <c r="AK18" s="19"/>
      <c r="AL18" s="22">
        <f t="shared" si="10"/>
        <v>0</v>
      </c>
      <c r="AM18" s="48"/>
      <c r="AN18" s="22">
        <f t="shared" si="8"/>
        <v>0</v>
      </c>
      <c r="AO18" s="22">
        <f t="shared" si="9"/>
        <v>0</v>
      </c>
      <c r="AP18" s="47"/>
    </row>
    <row r="19" spans="1:42" s="13" customFormat="1" ht="13.5" customHeight="1">
      <c r="A19" s="65"/>
      <c r="B19" s="65"/>
      <c r="C19" s="50"/>
      <c r="D19" s="70"/>
      <c r="E19" s="18"/>
      <c r="F19" s="37"/>
      <c r="G19" s="19"/>
      <c r="H19" s="20"/>
      <c r="I19" s="19">
        <f t="shared" si="0"/>
        <v>0</v>
      </c>
      <c r="J19" s="17"/>
      <c r="K19" s="21"/>
      <c r="L19" s="18"/>
      <c r="M19" s="21"/>
      <c r="N19" s="18"/>
      <c r="O19" s="19"/>
      <c r="P19" s="22">
        <f t="shared" si="1"/>
        <v>0</v>
      </c>
      <c r="Q19" s="17"/>
      <c r="R19" s="22">
        <f t="shared" si="2"/>
        <v>0</v>
      </c>
      <c r="S19" s="47"/>
      <c r="T19" s="22">
        <f t="shared" si="3"/>
        <v>0</v>
      </c>
      <c r="U19" s="47"/>
      <c r="V19" s="24">
        <f t="shared" si="4"/>
        <v>0</v>
      </c>
      <c r="W19" s="24">
        <f t="shared" si="4"/>
        <v>0</v>
      </c>
      <c r="X19" s="24">
        <f t="shared" si="4"/>
        <v>0</v>
      </c>
      <c r="Y19" s="26">
        <f t="shared" si="4"/>
        <v>0</v>
      </c>
      <c r="Z19" s="19"/>
      <c r="AA19" s="19"/>
      <c r="AB19" s="44">
        <f t="shared" si="5"/>
        <v>0</v>
      </c>
      <c r="AC19" s="17"/>
      <c r="AD19" s="19"/>
      <c r="AE19" s="22">
        <f t="shared" si="6"/>
        <v>0</v>
      </c>
      <c r="AF19" s="17"/>
      <c r="AG19" s="22">
        <f t="shared" si="7"/>
        <v>0</v>
      </c>
      <c r="AH19" s="17"/>
      <c r="AI19" s="21"/>
      <c r="AJ19" s="17"/>
      <c r="AK19" s="19"/>
      <c r="AL19" s="22">
        <f t="shared" si="10"/>
        <v>0</v>
      </c>
      <c r="AM19" s="8"/>
      <c r="AN19" s="22">
        <f t="shared" si="8"/>
        <v>0</v>
      </c>
      <c r="AO19" s="22">
        <f t="shared" si="9"/>
        <v>0</v>
      </c>
      <c r="AP19" s="47"/>
    </row>
    <row r="20" spans="1:154" s="8" customFormat="1" ht="13.5" customHeight="1">
      <c r="A20" s="65"/>
      <c r="B20" s="65"/>
      <c r="C20" s="66"/>
      <c r="D20" s="70"/>
      <c r="E20" s="18"/>
      <c r="F20" s="37"/>
      <c r="G20" s="19"/>
      <c r="H20" s="20"/>
      <c r="I20" s="19">
        <f t="shared" si="0"/>
        <v>0</v>
      </c>
      <c r="J20" s="47"/>
      <c r="K20" s="21"/>
      <c r="L20" s="37" t="s">
        <v>21</v>
      </c>
      <c r="M20" s="21"/>
      <c r="N20" s="37"/>
      <c r="O20" s="19"/>
      <c r="P20" s="22">
        <f t="shared" si="1"/>
        <v>0</v>
      </c>
      <c r="Q20" s="47"/>
      <c r="R20" s="22">
        <f t="shared" si="2"/>
        <v>0</v>
      </c>
      <c r="S20" s="47"/>
      <c r="T20" s="22">
        <f t="shared" si="3"/>
        <v>0</v>
      </c>
      <c r="U20" s="47"/>
      <c r="V20" s="24">
        <f t="shared" si="4"/>
        <v>0</v>
      </c>
      <c r="W20" s="24">
        <f t="shared" si="4"/>
        <v>0</v>
      </c>
      <c r="X20" s="24">
        <f t="shared" si="4"/>
        <v>0</v>
      </c>
      <c r="Y20" s="26">
        <f t="shared" si="4"/>
        <v>0</v>
      </c>
      <c r="Z20" s="19"/>
      <c r="AA20" s="19"/>
      <c r="AB20" s="44">
        <f t="shared" si="5"/>
        <v>0</v>
      </c>
      <c r="AC20" s="47"/>
      <c r="AD20" s="19"/>
      <c r="AE20" s="22">
        <f t="shared" si="6"/>
        <v>0</v>
      </c>
      <c r="AF20" s="47"/>
      <c r="AG20" s="22">
        <f t="shared" si="7"/>
        <v>0</v>
      </c>
      <c r="AH20" s="47"/>
      <c r="AI20" s="21"/>
      <c r="AJ20" s="47"/>
      <c r="AK20" s="19"/>
      <c r="AL20" s="22">
        <f t="shared" si="10"/>
        <v>0</v>
      </c>
      <c r="AM20" s="48"/>
      <c r="AN20" s="22">
        <f t="shared" si="8"/>
        <v>0</v>
      </c>
      <c r="AO20" s="22">
        <f t="shared" si="9"/>
        <v>0</v>
      </c>
      <c r="AP20" s="47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64"/>
      <c r="B21" s="64"/>
      <c r="C21" s="50"/>
      <c r="D21" s="49"/>
      <c r="E21" s="18"/>
      <c r="F21" s="37"/>
      <c r="G21" s="19"/>
      <c r="H21" s="20"/>
      <c r="I21" s="19">
        <f t="shared" si="0"/>
        <v>0</v>
      </c>
      <c r="J21" s="17"/>
      <c r="K21" s="21"/>
      <c r="L21" s="18"/>
      <c r="M21" s="21"/>
      <c r="N21" s="18"/>
      <c r="O21" s="19"/>
      <c r="P21" s="22">
        <f t="shared" si="1"/>
        <v>0</v>
      </c>
      <c r="Q21" s="17"/>
      <c r="R21" s="22">
        <f t="shared" si="2"/>
        <v>0</v>
      </c>
      <c r="S21" s="60"/>
      <c r="T21" s="22">
        <f t="shared" si="3"/>
        <v>0</v>
      </c>
      <c r="U21" s="47"/>
      <c r="V21" s="24">
        <f t="shared" si="4"/>
        <v>0</v>
      </c>
      <c r="W21" s="24">
        <f t="shared" si="4"/>
        <v>0</v>
      </c>
      <c r="X21" s="24">
        <f t="shared" si="4"/>
        <v>0</v>
      </c>
      <c r="Y21" s="26">
        <f t="shared" si="4"/>
        <v>0</v>
      </c>
      <c r="Z21" s="19"/>
      <c r="AA21" s="19"/>
      <c r="AB21" s="44">
        <f t="shared" si="5"/>
        <v>0</v>
      </c>
      <c r="AC21" s="17"/>
      <c r="AD21" s="19"/>
      <c r="AE21" s="22">
        <f t="shared" si="6"/>
        <v>0</v>
      </c>
      <c r="AF21" s="17"/>
      <c r="AG21" s="22">
        <f t="shared" si="7"/>
        <v>0</v>
      </c>
      <c r="AH21" s="17"/>
      <c r="AI21" s="21"/>
      <c r="AJ21" s="17"/>
      <c r="AK21" s="19"/>
      <c r="AL21" s="22">
        <f t="shared" si="10"/>
        <v>0</v>
      </c>
      <c r="AN21" s="22">
        <f t="shared" si="8"/>
        <v>0</v>
      </c>
      <c r="AO21" s="22">
        <f t="shared" si="9"/>
        <v>0</v>
      </c>
      <c r="AP21" s="47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64"/>
      <c r="B22" s="64"/>
      <c r="C22" s="50"/>
      <c r="D22" s="49"/>
      <c r="E22" s="18"/>
      <c r="F22" s="37"/>
      <c r="G22" s="19"/>
      <c r="H22" s="20"/>
      <c r="I22" s="19">
        <f t="shared" si="0"/>
        <v>0</v>
      </c>
      <c r="J22" s="47"/>
      <c r="K22" s="21"/>
      <c r="L22" s="37"/>
      <c r="M22" s="21"/>
      <c r="N22" s="37"/>
      <c r="O22" s="19"/>
      <c r="P22" s="22">
        <f t="shared" si="1"/>
        <v>0</v>
      </c>
      <c r="Q22" s="47"/>
      <c r="R22" s="22">
        <f t="shared" si="2"/>
        <v>0</v>
      </c>
      <c r="S22" s="47"/>
      <c r="T22" s="22">
        <f t="shared" si="3"/>
        <v>0</v>
      </c>
      <c r="U22" s="47"/>
      <c r="V22" s="24">
        <f aca="true" t="shared" si="11" ref="V22:Y35">A22</f>
        <v>0</v>
      </c>
      <c r="W22" s="24">
        <f t="shared" si="11"/>
        <v>0</v>
      </c>
      <c r="X22" s="24">
        <f t="shared" si="11"/>
        <v>0</v>
      </c>
      <c r="Y22" s="26">
        <f t="shared" si="11"/>
        <v>0</v>
      </c>
      <c r="Z22" s="19"/>
      <c r="AA22" s="19"/>
      <c r="AB22" s="44">
        <f t="shared" si="5"/>
        <v>0</v>
      </c>
      <c r="AC22" s="47"/>
      <c r="AD22" s="19"/>
      <c r="AE22" s="22">
        <f t="shared" si="6"/>
        <v>0</v>
      </c>
      <c r="AF22" s="47"/>
      <c r="AG22" s="22">
        <f t="shared" si="7"/>
        <v>0</v>
      </c>
      <c r="AH22" s="47"/>
      <c r="AI22" s="21"/>
      <c r="AJ22" s="47"/>
      <c r="AK22" s="19"/>
      <c r="AL22" s="22">
        <f t="shared" si="10"/>
        <v>0</v>
      </c>
      <c r="AM22" s="48"/>
      <c r="AN22" s="22">
        <f t="shared" si="8"/>
        <v>0</v>
      </c>
      <c r="AO22" s="22">
        <f t="shared" si="9"/>
        <v>0</v>
      </c>
      <c r="AP22" s="47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4"/>
      <c r="B23" s="50"/>
      <c r="C23" s="50"/>
      <c r="D23" s="49"/>
      <c r="E23" s="18"/>
      <c r="F23" s="37"/>
      <c r="G23" s="19"/>
      <c r="H23" s="20"/>
      <c r="I23" s="19">
        <f t="shared" si="0"/>
        <v>0</v>
      </c>
      <c r="J23" s="17"/>
      <c r="K23" s="21"/>
      <c r="L23" s="18"/>
      <c r="M23" s="21"/>
      <c r="N23" s="18"/>
      <c r="O23" s="19"/>
      <c r="P23" s="22">
        <f t="shared" si="1"/>
        <v>0</v>
      </c>
      <c r="Q23" s="17"/>
      <c r="R23" s="22">
        <f t="shared" si="2"/>
        <v>0</v>
      </c>
      <c r="S23" s="55"/>
      <c r="T23" s="22">
        <f t="shared" si="3"/>
        <v>0</v>
      </c>
      <c r="U23" s="47"/>
      <c r="V23" s="24">
        <f t="shared" si="11"/>
        <v>0</v>
      </c>
      <c r="W23" s="24">
        <f t="shared" si="11"/>
        <v>0</v>
      </c>
      <c r="X23" s="24">
        <f t="shared" si="11"/>
        <v>0</v>
      </c>
      <c r="Y23" s="26">
        <f t="shared" si="11"/>
        <v>0</v>
      </c>
      <c r="Z23" s="19"/>
      <c r="AA23" s="19"/>
      <c r="AB23" s="44">
        <f t="shared" si="5"/>
        <v>0</v>
      </c>
      <c r="AC23" s="17"/>
      <c r="AD23" s="19"/>
      <c r="AE23" s="22">
        <f t="shared" si="6"/>
        <v>0</v>
      </c>
      <c r="AF23" s="17"/>
      <c r="AG23" s="22">
        <f t="shared" si="7"/>
        <v>0</v>
      </c>
      <c r="AH23" s="47"/>
      <c r="AI23" s="21"/>
      <c r="AJ23" s="17"/>
      <c r="AK23" s="19"/>
      <c r="AL23" s="22">
        <f t="shared" si="10"/>
        <v>0</v>
      </c>
      <c r="AN23" s="22">
        <f t="shared" si="8"/>
        <v>0</v>
      </c>
      <c r="AO23" s="22">
        <f t="shared" si="9"/>
        <v>0</v>
      </c>
      <c r="AP23" s="4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57" customFormat="1" ht="13.5" customHeight="1">
      <c r="A24" s="65"/>
      <c r="B24" s="65"/>
      <c r="C24" s="50"/>
      <c r="D24" s="70"/>
      <c r="E24" s="18"/>
      <c r="F24" s="37"/>
      <c r="G24" s="19"/>
      <c r="H24" s="20"/>
      <c r="I24" s="19">
        <f t="shared" si="0"/>
        <v>0</v>
      </c>
      <c r="J24" s="55"/>
      <c r="K24" s="21"/>
      <c r="L24" s="53"/>
      <c r="M24" s="67"/>
      <c r="N24" s="53"/>
      <c r="O24" s="19"/>
      <c r="P24" s="22">
        <f t="shared" si="1"/>
        <v>0</v>
      </c>
      <c r="Q24" s="55"/>
      <c r="R24" s="22">
        <f t="shared" si="2"/>
        <v>0</v>
      </c>
      <c r="S24" s="55"/>
      <c r="T24" s="22">
        <f t="shared" si="3"/>
        <v>0</v>
      </c>
      <c r="U24" s="47"/>
      <c r="V24" s="24">
        <f t="shared" si="11"/>
        <v>0</v>
      </c>
      <c r="W24" s="24">
        <f t="shared" si="11"/>
        <v>0</v>
      </c>
      <c r="X24" s="24">
        <f t="shared" si="11"/>
        <v>0</v>
      </c>
      <c r="Y24" s="26">
        <f t="shared" si="11"/>
        <v>0</v>
      </c>
      <c r="Z24" s="19"/>
      <c r="AA24" s="19"/>
      <c r="AB24" s="44">
        <f t="shared" si="5"/>
        <v>0</v>
      </c>
      <c r="AC24" s="55"/>
      <c r="AD24" s="19"/>
      <c r="AE24" s="22">
        <f t="shared" si="6"/>
        <v>0</v>
      </c>
      <c r="AF24" s="55"/>
      <c r="AG24" s="22">
        <f t="shared" si="7"/>
        <v>0</v>
      </c>
      <c r="AH24" s="47"/>
      <c r="AI24" s="56"/>
      <c r="AJ24" s="55"/>
      <c r="AK24" s="54"/>
      <c r="AL24" s="22">
        <f t="shared" si="10"/>
        <v>0</v>
      </c>
      <c r="AN24" s="22">
        <f t="shared" si="8"/>
        <v>0</v>
      </c>
      <c r="AO24" s="22">
        <f t="shared" si="9"/>
        <v>0</v>
      </c>
      <c r="AP24" s="47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</row>
    <row r="25" spans="1:154" s="57" customFormat="1" ht="13.5" customHeight="1">
      <c r="A25" s="65"/>
      <c r="B25" s="65"/>
      <c r="C25" s="66"/>
      <c r="D25" s="70"/>
      <c r="E25" s="18"/>
      <c r="F25" s="37"/>
      <c r="G25" s="19"/>
      <c r="H25" s="20"/>
      <c r="I25" s="19">
        <f t="shared" si="0"/>
        <v>0</v>
      </c>
      <c r="J25" s="55"/>
      <c r="K25" s="21"/>
      <c r="L25" s="53"/>
      <c r="M25" s="67"/>
      <c r="N25" s="53"/>
      <c r="O25" s="19"/>
      <c r="P25" s="22">
        <f t="shared" si="1"/>
        <v>0</v>
      </c>
      <c r="Q25" s="55"/>
      <c r="R25" s="22">
        <f t="shared" si="2"/>
        <v>0</v>
      </c>
      <c r="S25" s="55"/>
      <c r="T25" s="22">
        <f t="shared" si="3"/>
        <v>0</v>
      </c>
      <c r="U25" s="47"/>
      <c r="V25" s="24">
        <f t="shared" si="11"/>
        <v>0</v>
      </c>
      <c r="W25" s="24">
        <f t="shared" si="11"/>
        <v>0</v>
      </c>
      <c r="X25" s="24">
        <f t="shared" si="11"/>
        <v>0</v>
      </c>
      <c r="Y25" s="26">
        <f t="shared" si="11"/>
        <v>0</v>
      </c>
      <c r="Z25" s="19"/>
      <c r="AA25" s="19"/>
      <c r="AB25" s="44">
        <f t="shared" si="5"/>
        <v>0</v>
      </c>
      <c r="AC25" s="55"/>
      <c r="AD25" s="19"/>
      <c r="AE25" s="22">
        <f t="shared" si="6"/>
        <v>0</v>
      </c>
      <c r="AF25" s="55"/>
      <c r="AG25" s="22">
        <f t="shared" si="7"/>
        <v>0</v>
      </c>
      <c r="AH25" s="47"/>
      <c r="AI25" s="56"/>
      <c r="AJ25" s="55"/>
      <c r="AK25" s="54"/>
      <c r="AL25" s="22">
        <f t="shared" si="10"/>
        <v>0</v>
      </c>
      <c r="AN25" s="22">
        <f t="shared" si="8"/>
        <v>0</v>
      </c>
      <c r="AO25" s="22">
        <f t="shared" si="9"/>
        <v>0</v>
      </c>
      <c r="AP25" s="47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</row>
    <row r="26" spans="1:154" s="8" customFormat="1" ht="13.5" customHeight="1">
      <c r="A26" s="64"/>
      <c r="B26" s="50"/>
      <c r="C26" s="50"/>
      <c r="D26" s="49"/>
      <c r="E26" s="18"/>
      <c r="F26" s="37"/>
      <c r="G26" s="19"/>
      <c r="H26" s="20"/>
      <c r="I26" s="19">
        <f t="shared" si="0"/>
        <v>0</v>
      </c>
      <c r="J26" s="17"/>
      <c r="K26" s="21"/>
      <c r="L26" s="18"/>
      <c r="M26" s="21"/>
      <c r="N26" s="18"/>
      <c r="O26" s="19"/>
      <c r="P26" s="22">
        <f t="shared" si="1"/>
        <v>0</v>
      </c>
      <c r="Q26" s="17"/>
      <c r="R26" s="22">
        <f t="shared" si="2"/>
        <v>0</v>
      </c>
      <c r="S26" s="17"/>
      <c r="T26" s="22">
        <f t="shared" si="3"/>
        <v>0</v>
      </c>
      <c r="U26" s="47"/>
      <c r="V26" s="24">
        <f t="shared" si="11"/>
        <v>0</v>
      </c>
      <c r="W26" s="24">
        <f t="shared" si="11"/>
        <v>0</v>
      </c>
      <c r="X26" s="24">
        <f t="shared" si="11"/>
        <v>0</v>
      </c>
      <c r="Y26" s="26">
        <f t="shared" si="11"/>
        <v>0</v>
      </c>
      <c r="Z26" s="19"/>
      <c r="AA26" s="19"/>
      <c r="AB26" s="44">
        <f t="shared" si="5"/>
        <v>0</v>
      </c>
      <c r="AC26" s="17"/>
      <c r="AD26" s="19"/>
      <c r="AE26" s="22">
        <f t="shared" si="6"/>
        <v>0</v>
      </c>
      <c r="AF26" s="17"/>
      <c r="AG26" s="22">
        <f t="shared" si="7"/>
        <v>0</v>
      </c>
      <c r="AH26" s="17"/>
      <c r="AI26" s="21"/>
      <c r="AJ26" s="17"/>
      <c r="AK26" s="19"/>
      <c r="AL26" s="22">
        <f t="shared" si="10"/>
        <v>0</v>
      </c>
      <c r="AN26" s="22">
        <f t="shared" si="8"/>
        <v>0</v>
      </c>
      <c r="AO26" s="22">
        <f t="shared" si="9"/>
        <v>0</v>
      </c>
      <c r="AP26" s="4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64"/>
      <c r="B27" s="50"/>
      <c r="C27" s="50"/>
      <c r="D27" s="49"/>
      <c r="E27" s="18"/>
      <c r="F27" s="37"/>
      <c r="G27" s="19"/>
      <c r="H27" s="20"/>
      <c r="I27" s="19">
        <f t="shared" si="0"/>
        <v>0</v>
      </c>
      <c r="J27" s="47"/>
      <c r="K27" s="21"/>
      <c r="L27" s="37"/>
      <c r="M27" s="21"/>
      <c r="N27" s="37"/>
      <c r="O27" s="19"/>
      <c r="P27" s="22">
        <f t="shared" si="1"/>
        <v>0</v>
      </c>
      <c r="Q27" s="47"/>
      <c r="R27" s="22">
        <f t="shared" si="2"/>
        <v>0</v>
      </c>
      <c r="S27" s="47"/>
      <c r="T27" s="22">
        <f t="shared" si="3"/>
        <v>0</v>
      </c>
      <c r="U27" s="47"/>
      <c r="V27" s="24">
        <f t="shared" si="11"/>
        <v>0</v>
      </c>
      <c r="W27" s="24">
        <f t="shared" si="11"/>
        <v>0</v>
      </c>
      <c r="X27" s="24">
        <f t="shared" si="11"/>
        <v>0</v>
      </c>
      <c r="Y27" s="26">
        <f t="shared" si="11"/>
        <v>0</v>
      </c>
      <c r="Z27" s="19"/>
      <c r="AA27" s="19"/>
      <c r="AB27" s="44">
        <f t="shared" si="5"/>
        <v>0</v>
      </c>
      <c r="AC27" s="47"/>
      <c r="AD27" s="19"/>
      <c r="AE27" s="22">
        <f t="shared" si="6"/>
        <v>0</v>
      </c>
      <c r="AF27" s="47"/>
      <c r="AG27" s="22">
        <f t="shared" si="7"/>
        <v>0</v>
      </c>
      <c r="AH27" s="69"/>
      <c r="AI27" s="21"/>
      <c r="AJ27" s="47"/>
      <c r="AK27" s="19"/>
      <c r="AL27" s="22">
        <f t="shared" si="10"/>
        <v>0</v>
      </c>
      <c r="AM27" s="48"/>
      <c r="AN27" s="22">
        <f t="shared" si="8"/>
        <v>0</v>
      </c>
      <c r="AO27" s="22">
        <f t="shared" si="9"/>
        <v>0</v>
      </c>
      <c r="AP27" s="47" t="s">
        <v>21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4"/>
      <c r="B28" s="50"/>
      <c r="C28" s="50"/>
      <c r="D28" s="49"/>
      <c r="E28" s="18"/>
      <c r="F28" s="37"/>
      <c r="G28" s="19"/>
      <c r="H28" s="20"/>
      <c r="I28" s="19">
        <f t="shared" si="0"/>
        <v>0</v>
      </c>
      <c r="J28" s="47"/>
      <c r="K28" s="21"/>
      <c r="L28" s="37"/>
      <c r="M28" s="21"/>
      <c r="N28" s="37"/>
      <c r="O28" s="19"/>
      <c r="P28" s="22">
        <f t="shared" si="1"/>
        <v>0</v>
      </c>
      <c r="Q28" s="59"/>
      <c r="R28" s="22">
        <f t="shared" si="2"/>
        <v>0</v>
      </c>
      <c r="S28" s="47"/>
      <c r="T28" s="22">
        <f t="shared" si="3"/>
        <v>0</v>
      </c>
      <c r="U28" s="47"/>
      <c r="V28" s="24">
        <f t="shared" si="11"/>
        <v>0</v>
      </c>
      <c r="W28" s="24">
        <f t="shared" si="11"/>
        <v>0</v>
      </c>
      <c r="X28" s="24">
        <f t="shared" si="11"/>
        <v>0</v>
      </c>
      <c r="Y28" s="26">
        <f t="shared" si="11"/>
        <v>0</v>
      </c>
      <c r="Z28" s="19"/>
      <c r="AA28" s="19"/>
      <c r="AB28" s="44">
        <f t="shared" si="5"/>
        <v>0</v>
      </c>
      <c r="AC28" s="47"/>
      <c r="AD28" s="19"/>
      <c r="AE28" s="22">
        <f t="shared" si="6"/>
        <v>0</v>
      </c>
      <c r="AF28" s="47"/>
      <c r="AG28" s="22">
        <f t="shared" si="7"/>
        <v>0</v>
      </c>
      <c r="AH28" s="68"/>
      <c r="AI28" s="21"/>
      <c r="AJ28" s="47"/>
      <c r="AK28" s="19"/>
      <c r="AL28" s="22">
        <f t="shared" si="10"/>
        <v>0</v>
      </c>
      <c r="AM28" s="48"/>
      <c r="AN28" s="22">
        <f t="shared" si="8"/>
        <v>0</v>
      </c>
      <c r="AO28" s="22">
        <f t="shared" si="9"/>
        <v>0</v>
      </c>
      <c r="AP28" s="4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4"/>
      <c r="B29" s="50"/>
      <c r="C29" s="50"/>
      <c r="D29" s="49"/>
      <c r="E29" s="18"/>
      <c r="F29" s="37"/>
      <c r="G29" s="19"/>
      <c r="H29" s="20"/>
      <c r="I29" s="19">
        <f t="shared" si="0"/>
        <v>0</v>
      </c>
      <c r="J29" s="47"/>
      <c r="K29" s="21"/>
      <c r="L29" s="37"/>
      <c r="M29" s="21"/>
      <c r="N29" s="37"/>
      <c r="O29" s="19"/>
      <c r="P29" s="22">
        <f t="shared" si="1"/>
        <v>0</v>
      </c>
      <c r="Q29" s="51"/>
      <c r="R29" s="22">
        <f t="shared" si="2"/>
        <v>0</v>
      </c>
      <c r="S29" s="47"/>
      <c r="T29" s="22">
        <f t="shared" si="3"/>
        <v>0</v>
      </c>
      <c r="U29" s="47"/>
      <c r="V29" s="24">
        <f t="shared" si="11"/>
        <v>0</v>
      </c>
      <c r="W29" s="24">
        <f t="shared" si="11"/>
        <v>0</v>
      </c>
      <c r="X29" s="24">
        <f t="shared" si="11"/>
        <v>0</v>
      </c>
      <c r="Y29" s="26">
        <f t="shared" si="11"/>
        <v>0</v>
      </c>
      <c r="Z29" s="19"/>
      <c r="AA29" s="19"/>
      <c r="AB29" s="44">
        <f t="shared" si="5"/>
        <v>0</v>
      </c>
      <c r="AC29" s="47"/>
      <c r="AD29" s="19"/>
      <c r="AE29" s="22">
        <f t="shared" si="6"/>
        <v>0</v>
      </c>
      <c r="AF29" s="47"/>
      <c r="AG29" s="22">
        <f t="shared" si="7"/>
        <v>0</v>
      </c>
      <c r="AH29" s="69"/>
      <c r="AI29" s="21"/>
      <c r="AJ29" s="47"/>
      <c r="AK29" s="19"/>
      <c r="AL29" s="22">
        <f t="shared" si="10"/>
        <v>0</v>
      </c>
      <c r="AM29" s="48"/>
      <c r="AN29" s="22">
        <f t="shared" si="8"/>
        <v>0</v>
      </c>
      <c r="AO29" s="22">
        <f t="shared" si="9"/>
        <v>0</v>
      </c>
      <c r="AP29" s="47" t="s">
        <v>21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42" s="13" customFormat="1" ht="13.5" customHeight="1">
      <c r="A30" s="64"/>
      <c r="B30" s="50"/>
      <c r="C30" s="50"/>
      <c r="D30" s="49"/>
      <c r="E30" s="18"/>
      <c r="F30" s="37"/>
      <c r="G30" s="19"/>
      <c r="H30" s="20"/>
      <c r="I30" s="19">
        <f t="shared" si="0"/>
        <v>0</v>
      </c>
      <c r="J30" s="47"/>
      <c r="K30" s="21"/>
      <c r="L30" s="37"/>
      <c r="M30" s="21"/>
      <c r="N30" s="37"/>
      <c r="O30" s="19"/>
      <c r="P30" s="22">
        <f t="shared" si="1"/>
        <v>0</v>
      </c>
      <c r="Q30" s="51"/>
      <c r="R30" s="22">
        <f t="shared" si="2"/>
        <v>0</v>
      </c>
      <c r="S30" s="47"/>
      <c r="T30" s="22">
        <f t="shared" si="3"/>
        <v>0</v>
      </c>
      <c r="U30" s="47"/>
      <c r="V30" s="24">
        <f t="shared" si="11"/>
        <v>0</v>
      </c>
      <c r="W30" s="24">
        <f t="shared" si="11"/>
        <v>0</v>
      </c>
      <c r="X30" s="24">
        <f t="shared" si="11"/>
        <v>0</v>
      </c>
      <c r="Y30" s="26">
        <f t="shared" si="11"/>
        <v>0</v>
      </c>
      <c r="Z30" s="19"/>
      <c r="AA30" s="19"/>
      <c r="AB30" s="44">
        <f t="shared" si="5"/>
        <v>0</v>
      </c>
      <c r="AC30" s="47"/>
      <c r="AD30" s="19"/>
      <c r="AE30" s="22">
        <f t="shared" si="6"/>
        <v>0</v>
      </c>
      <c r="AF30" s="47"/>
      <c r="AG30" s="22">
        <f t="shared" si="7"/>
        <v>0</v>
      </c>
      <c r="AH30" s="69"/>
      <c r="AI30" s="21"/>
      <c r="AJ30" s="47"/>
      <c r="AK30" s="19"/>
      <c r="AL30" s="22">
        <f t="shared" si="10"/>
        <v>0</v>
      </c>
      <c r="AM30" s="48"/>
      <c r="AN30" s="22">
        <f t="shared" si="8"/>
        <v>0</v>
      </c>
      <c r="AO30" s="22">
        <f t="shared" si="9"/>
        <v>0</v>
      </c>
      <c r="AP30" s="47"/>
    </row>
    <row r="31" spans="1:42" s="13" customFormat="1" ht="13.5" customHeight="1">
      <c r="A31" s="64"/>
      <c r="B31" s="50"/>
      <c r="C31" s="50"/>
      <c r="D31" s="49"/>
      <c r="E31" s="18"/>
      <c r="F31" s="37"/>
      <c r="G31" s="19"/>
      <c r="H31" s="20"/>
      <c r="I31" s="19">
        <f t="shared" si="0"/>
        <v>0</v>
      </c>
      <c r="J31" s="47"/>
      <c r="K31" s="21"/>
      <c r="L31" s="37"/>
      <c r="M31" s="21"/>
      <c r="N31" s="37"/>
      <c r="O31" s="19"/>
      <c r="P31" s="22">
        <f t="shared" si="1"/>
        <v>0</v>
      </c>
      <c r="Q31" s="51"/>
      <c r="R31" s="22">
        <f t="shared" si="2"/>
        <v>0</v>
      </c>
      <c r="S31" s="47"/>
      <c r="T31" s="22">
        <f t="shared" si="3"/>
        <v>0</v>
      </c>
      <c r="U31" s="47"/>
      <c r="V31" s="24">
        <f t="shared" si="11"/>
        <v>0</v>
      </c>
      <c r="W31" s="24">
        <f t="shared" si="11"/>
        <v>0</v>
      </c>
      <c r="X31" s="24">
        <f t="shared" si="11"/>
        <v>0</v>
      </c>
      <c r="Y31" s="26">
        <f t="shared" si="11"/>
        <v>0</v>
      </c>
      <c r="Z31" s="19"/>
      <c r="AA31" s="19"/>
      <c r="AB31" s="44">
        <f t="shared" si="5"/>
        <v>0</v>
      </c>
      <c r="AC31" s="47"/>
      <c r="AD31" s="19"/>
      <c r="AE31" s="22">
        <f t="shared" si="6"/>
        <v>0</v>
      </c>
      <c r="AF31" s="47"/>
      <c r="AG31" s="22">
        <f t="shared" si="7"/>
        <v>0</v>
      </c>
      <c r="AH31" s="69"/>
      <c r="AI31" s="21"/>
      <c r="AJ31" s="47"/>
      <c r="AK31" s="19"/>
      <c r="AL31" s="22">
        <f t="shared" si="10"/>
        <v>0</v>
      </c>
      <c r="AM31" s="48"/>
      <c r="AN31" s="22">
        <f t="shared" si="8"/>
        <v>0</v>
      </c>
      <c r="AO31" s="22">
        <f t="shared" si="9"/>
        <v>0</v>
      </c>
      <c r="AP31" s="47"/>
    </row>
    <row r="32" spans="1:42" s="13" customFormat="1" ht="13.5" customHeight="1">
      <c r="A32" s="64"/>
      <c r="B32" s="50"/>
      <c r="C32" s="50"/>
      <c r="D32" s="49"/>
      <c r="E32" s="18"/>
      <c r="F32" s="37"/>
      <c r="G32" s="19"/>
      <c r="H32" s="20"/>
      <c r="I32" s="19">
        <f t="shared" si="0"/>
        <v>0</v>
      </c>
      <c r="J32" s="47"/>
      <c r="K32" s="21"/>
      <c r="L32" s="37"/>
      <c r="M32" s="21"/>
      <c r="N32" s="37"/>
      <c r="O32" s="19"/>
      <c r="P32" s="22">
        <f t="shared" si="1"/>
        <v>0</v>
      </c>
      <c r="Q32" s="51"/>
      <c r="R32" s="22">
        <f t="shared" si="2"/>
        <v>0</v>
      </c>
      <c r="S32" s="47"/>
      <c r="T32" s="22">
        <f t="shared" si="3"/>
        <v>0</v>
      </c>
      <c r="U32" s="47"/>
      <c r="V32" s="24">
        <f t="shared" si="11"/>
        <v>0</v>
      </c>
      <c r="W32" s="24">
        <f t="shared" si="11"/>
        <v>0</v>
      </c>
      <c r="X32" s="24">
        <f t="shared" si="11"/>
        <v>0</v>
      </c>
      <c r="Y32" s="26">
        <f t="shared" si="11"/>
        <v>0</v>
      </c>
      <c r="Z32" s="19"/>
      <c r="AA32" s="19"/>
      <c r="AB32" s="44">
        <f t="shared" si="5"/>
        <v>0</v>
      </c>
      <c r="AC32" s="47"/>
      <c r="AD32" s="19"/>
      <c r="AE32" s="22">
        <f t="shared" si="6"/>
        <v>0</v>
      </c>
      <c r="AF32" s="47"/>
      <c r="AG32" s="22">
        <f t="shared" si="7"/>
        <v>0</v>
      </c>
      <c r="AH32" s="69"/>
      <c r="AI32" s="21"/>
      <c r="AJ32" s="47"/>
      <c r="AK32" s="19"/>
      <c r="AL32" s="22">
        <f t="shared" si="10"/>
        <v>0</v>
      </c>
      <c r="AM32" s="48"/>
      <c r="AN32" s="22">
        <f t="shared" si="8"/>
        <v>0</v>
      </c>
      <c r="AO32" s="22">
        <f t="shared" si="9"/>
        <v>0</v>
      </c>
      <c r="AP32" s="47"/>
    </row>
    <row r="33" spans="1:42" s="13" customFormat="1" ht="13.5" customHeight="1">
      <c r="A33" s="64"/>
      <c r="B33" s="50"/>
      <c r="C33" s="50"/>
      <c r="D33" s="49"/>
      <c r="E33" s="18"/>
      <c r="F33" s="37"/>
      <c r="G33" s="19"/>
      <c r="H33" s="20"/>
      <c r="I33" s="19">
        <f t="shared" si="0"/>
        <v>0</v>
      </c>
      <c r="J33" s="51"/>
      <c r="K33" s="21"/>
      <c r="L33" s="37"/>
      <c r="M33" s="21"/>
      <c r="N33" s="37"/>
      <c r="O33" s="19"/>
      <c r="P33" s="22">
        <f t="shared" si="1"/>
        <v>0</v>
      </c>
      <c r="Q33" s="47"/>
      <c r="R33" s="22">
        <f t="shared" si="2"/>
        <v>0</v>
      </c>
      <c r="S33" s="47"/>
      <c r="T33" s="22">
        <f t="shared" si="3"/>
        <v>0</v>
      </c>
      <c r="U33" s="47"/>
      <c r="V33" s="24">
        <f t="shared" si="11"/>
        <v>0</v>
      </c>
      <c r="W33" s="24">
        <f t="shared" si="11"/>
        <v>0</v>
      </c>
      <c r="X33" s="24">
        <f t="shared" si="11"/>
        <v>0</v>
      </c>
      <c r="Y33" s="26">
        <f t="shared" si="11"/>
        <v>0</v>
      </c>
      <c r="Z33" s="19"/>
      <c r="AA33" s="19"/>
      <c r="AB33" s="44">
        <f t="shared" si="5"/>
        <v>0</v>
      </c>
      <c r="AC33" s="47"/>
      <c r="AD33" s="19"/>
      <c r="AE33" s="22">
        <f t="shared" si="6"/>
        <v>0</v>
      </c>
      <c r="AF33" s="47"/>
      <c r="AG33" s="22">
        <f t="shared" si="7"/>
        <v>0</v>
      </c>
      <c r="AH33" s="55"/>
      <c r="AI33" s="21"/>
      <c r="AJ33" s="51"/>
      <c r="AK33" s="19"/>
      <c r="AL33" s="22">
        <f t="shared" si="10"/>
        <v>0</v>
      </c>
      <c r="AM33" s="63"/>
      <c r="AN33" s="22">
        <f t="shared" si="8"/>
        <v>0</v>
      </c>
      <c r="AO33" s="22">
        <f t="shared" si="9"/>
        <v>0</v>
      </c>
      <c r="AP33" s="47"/>
    </row>
    <row r="34" spans="1:42" s="13" customFormat="1" ht="13.5" customHeight="1">
      <c r="A34" s="64"/>
      <c r="B34" s="50"/>
      <c r="C34" s="50"/>
      <c r="D34" s="49"/>
      <c r="E34" s="18"/>
      <c r="F34" s="37"/>
      <c r="G34" s="19"/>
      <c r="H34" s="20"/>
      <c r="I34" s="19">
        <f t="shared" si="0"/>
        <v>0</v>
      </c>
      <c r="J34" s="47"/>
      <c r="K34" s="21"/>
      <c r="L34" s="37"/>
      <c r="M34" s="21"/>
      <c r="N34" s="37"/>
      <c r="O34" s="19"/>
      <c r="P34" s="22">
        <f t="shared" si="1"/>
        <v>0</v>
      </c>
      <c r="Q34" s="47"/>
      <c r="R34" s="22">
        <f t="shared" si="2"/>
        <v>0</v>
      </c>
      <c r="S34" s="47"/>
      <c r="T34" s="22">
        <f t="shared" si="3"/>
        <v>0</v>
      </c>
      <c r="U34" s="47"/>
      <c r="V34" s="24">
        <f t="shared" si="11"/>
        <v>0</v>
      </c>
      <c r="W34" s="24">
        <f t="shared" si="11"/>
        <v>0</v>
      </c>
      <c r="X34" s="24">
        <f t="shared" si="11"/>
        <v>0</v>
      </c>
      <c r="Y34" s="26">
        <f t="shared" si="11"/>
        <v>0</v>
      </c>
      <c r="Z34" s="19"/>
      <c r="AA34" s="19"/>
      <c r="AB34" s="44">
        <f t="shared" si="5"/>
        <v>0</v>
      </c>
      <c r="AC34" s="47"/>
      <c r="AD34" s="19"/>
      <c r="AE34" s="22">
        <f t="shared" si="6"/>
        <v>0</v>
      </c>
      <c r="AF34" s="47"/>
      <c r="AG34" s="22">
        <f t="shared" si="7"/>
        <v>0</v>
      </c>
      <c r="AH34" s="69"/>
      <c r="AI34" s="21"/>
      <c r="AJ34" s="47"/>
      <c r="AK34" s="19"/>
      <c r="AL34" s="22">
        <f t="shared" si="10"/>
        <v>0</v>
      </c>
      <c r="AM34" s="48"/>
      <c r="AN34" s="22">
        <f t="shared" si="8"/>
        <v>0</v>
      </c>
      <c r="AO34" s="22">
        <f t="shared" si="9"/>
        <v>0</v>
      </c>
      <c r="AP34" s="47"/>
    </row>
    <row r="35" spans="1:42" s="13" customFormat="1" ht="13.5" customHeight="1">
      <c r="A35" s="64"/>
      <c r="B35" s="50"/>
      <c r="C35" s="50"/>
      <c r="D35" s="49"/>
      <c r="E35" s="18"/>
      <c r="F35" s="37"/>
      <c r="G35" s="19"/>
      <c r="H35" s="20"/>
      <c r="I35" s="19">
        <f t="shared" si="0"/>
        <v>0</v>
      </c>
      <c r="J35" s="47"/>
      <c r="K35" s="21"/>
      <c r="L35" s="37"/>
      <c r="M35" s="21"/>
      <c r="N35" s="37"/>
      <c r="O35" s="19"/>
      <c r="P35" s="22">
        <f t="shared" si="1"/>
        <v>0</v>
      </c>
      <c r="Q35" s="47"/>
      <c r="R35" s="22">
        <f t="shared" si="2"/>
        <v>0</v>
      </c>
      <c r="S35" s="47"/>
      <c r="T35" s="22">
        <f t="shared" si="3"/>
        <v>0</v>
      </c>
      <c r="U35" s="47"/>
      <c r="V35" s="24">
        <f t="shared" si="11"/>
        <v>0</v>
      </c>
      <c r="W35" s="24">
        <f t="shared" si="11"/>
        <v>0</v>
      </c>
      <c r="X35" s="24">
        <f t="shared" si="11"/>
        <v>0</v>
      </c>
      <c r="Y35" s="26">
        <f t="shared" si="11"/>
        <v>0</v>
      </c>
      <c r="Z35" s="19"/>
      <c r="AA35" s="19"/>
      <c r="AB35" s="44">
        <f t="shared" si="5"/>
        <v>0</v>
      </c>
      <c r="AC35" s="47"/>
      <c r="AD35" s="19"/>
      <c r="AE35" s="22">
        <f t="shared" si="6"/>
        <v>0</v>
      </c>
      <c r="AF35" s="47"/>
      <c r="AG35" s="22">
        <f t="shared" si="7"/>
        <v>0</v>
      </c>
      <c r="AH35" s="69"/>
      <c r="AI35" s="21"/>
      <c r="AJ35" s="47"/>
      <c r="AK35" s="19"/>
      <c r="AL35" s="22">
        <f t="shared" si="10"/>
        <v>0</v>
      </c>
      <c r="AM35" s="48"/>
      <c r="AN35" s="22">
        <f t="shared" si="8"/>
        <v>0</v>
      </c>
      <c r="AO35" s="22">
        <f t="shared" si="9"/>
        <v>0</v>
      </c>
      <c r="AP35" s="47"/>
    </row>
  </sheetData>
  <sheetProtection/>
  <mergeCells count="15">
    <mergeCell ref="K3:L3"/>
    <mergeCell ref="M3:N3"/>
    <mergeCell ref="E3:F3"/>
    <mergeCell ref="AO3:AP3"/>
    <mergeCell ref="AK3:AM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G3:J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2008-06-22T15:03:42Z</cp:lastPrinted>
  <dcterms:created xsi:type="dcterms:W3CDTF">2000-04-20T06:06:45Z</dcterms:created>
  <dcterms:modified xsi:type="dcterms:W3CDTF">2008-06-22T15:04:44Z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