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1" sheetId="1" r:id="rId1"/>
    <sheet name="2" sheetId="2" r:id="rId2"/>
    <sheet name="3(Stechen)" sheetId="3" r:id="rId3"/>
    <sheet name="4 (stechen)" sheetId="4" r:id="rId4"/>
    <sheet name="5" sheetId="5" r:id="rId5"/>
    <sheet name="3kampf" sheetId="6" r:id="rId6"/>
    <sheet name="5kampf" sheetId="7" r:id="rId7"/>
    <sheet name="6&amp;7&amp;7kampf" sheetId="8" r:id="rId8"/>
    <sheet name="Mannschaft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<sst xmlns="http://schemas.openxmlformats.org/spreadsheetml/2006/main" count="1779" uniqueCount="173">
  <si>
    <t>Deutsche - Casting - Jugendmeisterschaft</t>
  </si>
  <si>
    <t>vom 15. bis 17.08.2008 in Edewecht</t>
  </si>
  <si>
    <t>Mannschaftswertung</t>
  </si>
  <si>
    <t>Mannschafts
Nr</t>
  </si>
  <si>
    <t>Verband</t>
  </si>
  <si>
    <t>Teilnehmer 
1</t>
  </si>
  <si>
    <t>Teilnehmer 
2</t>
  </si>
  <si>
    <t>Teilnehmer 
3</t>
  </si>
  <si>
    <t>Punkte
1</t>
  </si>
  <si>
    <t>Punkte
2</t>
  </si>
  <si>
    <t>Punkte
3</t>
  </si>
  <si>
    <t>Summe</t>
  </si>
  <si>
    <t>Rang</t>
  </si>
  <si>
    <t>Jungen</t>
  </si>
  <si>
    <t>Mädchen</t>
  </si>
  <si>
    <t>Deutsche-Casting-Jugendmeisterschft</t>
  </si>
  <si>
    <t>vom 15.08. -17.08.2008 in Edewecht</t>
  </si>
  <si>
    <t>Fliege-Ziel</t>
  </si>
  <si>
    <t>Punkte</t>
  </si>
  <si>
    <t>Zeit</t>
  </si>
  <si>
    <t>Stechen</t>
  </si>
  <si>
    <t>Platz</t>
  </si>
  <si>
    <t>AJM</t>
  </si>
  <si>
    <t>Schönberg</t>
  </si>
  <si>
    <t>Dirk</t>
  </si>
  <si>
    <t>Sachsen</t>
  </si>
  <si>
    <t>Kuhfahl</t>
  </si>
  <si>
    <t>Jean-Paul</t>
  </si>
  <si>
    <t>Berlin</t>
  </si>
  <si>
    <t>Petzold</t>
  </si>
  <si>
    <t>Christian</t>
  </si>
  <si>
    <t>Sachsen-Anhalt</t>
  </si>
  <si>
    <t>Demin</t>
  </si>
  <si>
    <t>Evgeni</t>
  </si>
  <si>
    <t>Krieger</t>
  </si>
  <si>
    <t>Malte</t>
  </si>
  <si>
    <t>Schleswig-Holstein</t>
  </si>
  <si>
    <t>Greese</t>
  </si>
  <si>
    <t>Patrick</t>
  </si>
  <si>
    <t>Mecklenburg-Vorpommern</t>
  </si>
  <si>
    <t>Räther</t>
  </si>
  <si>
    <t>Charlie</t>
  </si>
  <si>
    <t>Rheinland-Pfalz</t>
  </si>
  <si>
    <t>Schreiner</t>
  </si>
  <si>
    <t>Daniel</t>
  </si>
  <si>
    <t>Bayern</t>
  </si>
  <si>
    <t>Baumann</t>
  </si>
  <si>
    <t>Willam</t>
  </si>
  <si>
    <t>Martin</t>
  </si>
  <si>
    <t>Nordrhein -Westfalen</t>
  </si>
  <si>
    <t>Weber</t>
  </si>
  <si>
    <t>Niklas</t>
  </si>
  <si>
    <t>Lang</t>
  </si>
  <si>
    <t>Benjamin</t>
  </si>
  <si>
    <t>Skeyde</t>
  </si>
  <si>
    <t>Sven</t>
  </si>
  <si>
    <t>Joppe</t>
  </si>
  <si>
    <t>Stephan</t>
  </si>
  <si>
    <t>Florian</t>
  </si>
  <si>
    <t>Berghoff</t>
  </si>
  <si>
    <t>Raphael</t>
  </si>
  <si>
    <t>Noffke</t>
  </si>
  <si>
    <t>Kai-Uwe</t>
  </si>
  <si>
    <t>Niedersachsen</t>
  </si>
  <si>
    <t>Schnurrenberger</t>
  </si>
  <si>
    <t>Denis</t>
  </si>
  <si>
    <t>Denker</t>
  </si>
  <si>
    <t>Manns</t>
  </si>
  <si>
    <t>Kevin</t>
  </si>
  <si>
    <t>Hessen</t>
  </si>
  <si>
    <t>BJM</t>
  </si>
  <si>
    <t>Fischer</t>
  </si>
  <si>
    <t>Sexton</t>
  </si>
  <si>
    <t>Michael</t>
  </si>
  <si>
    <t>Brückner</t>
  </si>
  <si>
    <t>David</t>
  </si>
  <si>
    <t>Klimpke</t>
  </si>
  <si>
    <t>Max</t>
  </si>
  <si>
    <t>Hildebrandt</t>
  </si>
  <si>
    <t>Bach</t>
  </si>
  <si>
    <t>Raddatz</t>
  </si>
  <si>
    <t>Marvin</t>
  </si>
  <si>
    <t>Baden-Württemberg</t>
  </si>
  <si>
    <t>Heiden</t>
  </si>
  <si>
    <t>Bastian</t>
  </si>
  <si>
    <t>Bachhuber</t>
  </si>
  <si>
    <t>Lukas</t>
  </si>
  <si>
    <t>Krätschmer</t>
  </si>
  <si>
    <t>Felix</t>
  </si>
  <si>
    <t>Voß</t>
  </si>
  <si>
    <t>Hendrik</t>
  </si>
  <si>
    <t>Kozmin</t>
  </si>
  <si>
    <t>Maximilian</t>
  </si>
  <si>
    <t>Wilewski</t>
  </si>
  <si>
    <t>Auer</t>
  </si>
  <si>
    <t>Geisler</t>
  </si>
  <si>
    <t>Jan</t>
  </si>
  <si>
    <t>AJW</t>
  </si>
  <si>
    <t>Haack</t>
  </si>
  <si>
    <t>Franziska</t>
  </si>
  <si>
    <t>Aurnhammer</t>
  </si>
  <si>
    <t>Jacqueline</t>
  </si>
  <si>
    <t>BJW</t>
  </si>
  <si>
    <t>Meike</t>
  </si>
  <si>
    <t>Grimm</t>
  </si>
  <si>
    <t>Stephanie</t>
  </si>
  <si>
    <t>Ehrke</t>
  </si>
  <si>
    <t>Kathleen</t>
  </si>
  <si>
    <t>Sandra</t>
  </si>
  <si>
    <t>Klasse</t>
  </si>
  <si>
    <t>Name</t>
  </si>
  <si>
    <t>Vorname</t>
  </si>
  <si>
    <t>Verein / Verband / Bundesland</t>
  </si>
  <si>
    <t>vom 15.08. - 17.08.2008 in Edewecht</t>
  </si>
  <si>
    <t>Fliege-Weit</t>
  </si>
  <si>
    <t>vom 15. bis 17.08. 2008 in Edewecht</t>
  </si>
  <si>
    <t>Gewicht-Präzision</t>
  </si>
  <si>
    <t>CJM</t>
  </si>
  <si>
    <t>Marius</t>
  </si>
  <si>
    <t>Müskens</t>
  </si>
  <si>
    <t>Jonas</t>
  </si>
  <si>
    <t>Anthöfer</t>
  </si>
  <si>
    <t>Markus</t>
  </si>
  <si>
    <t>Moschkau</t>
  </si>
  <si>
    <t>Dennis</t>
  </si>
  <si>
    <t>Apel</t>
  </si>
  <si>
    <t>Caspar</t>
  </si>
  <si>
    <t>Lattke</t>
  </si>
  <si>
    <t>Maire</t>
  </si>
  <si>
    <t>Schmidberger</t>
  </si>
  <si>
    <t>Merlin</t>
  </si>
  <si>
    <t>Schneider</t>
  </si>
  <si>
    <t>Marc</t>
  </si>
  <si>
    <t>Kaufmann</t>
  </si>
  <si>
    <t>Seiler</t>
  </si>
  <si>
    <t>Brock</t>
  </si>
  <si>
    <t>Christopher</t>
  </si>
  <si>
    <t>Leuthäuser</t>
  </si>
  <si>
    <t>Stell</t>
  </si>
  <si>
    <t>Jens</t>
  </si>
  <si>
    <t>Weidermann</t>
  </si>
  <si>
    <t>Hannes</t>
  </si>
  <si>
    <t>Morgenroth</t>
  </si>
  <si>
    <t>Tobias</t>
  </si>
  <si>
    <t>Scheck</t>
  </si>
  <si>
    <t>Stenshorn</t>
  </si>
  <si>
    <t>Lechelt</t>
  </si>
  <si>
    <t>Timo</t>
  </si>
  <si>
    <t>CJW</t>
  </si>
  <si>
    <t>Ramm</t>
  </si>
  <si>
    <t>Lisa-Marie</t>
  </si>
  <si>
    <t>Nitschke</t>
  </si>
  <si>
    <t>Julia</t>
  </si>
  <si>
    <t>Eggert</t>
  </si>
  <si>
    <t>Isabell</t>
  </si>
  <si>
    <t>Hunold</t>
  </si>
  <si>
    <t>Emily</t>
  </si>
  <si>
    <t>Maxi</t>
  </si>
  <si>
    <t>Maier</t>
  </si>
  <si>
    <t>Andrea</t>
  </si>
  <si>
    <t>Gräf</t>
  </si>
  <si>
    <t>Svenja</t>
  </si>
  <si>
    <t>Krah</t>
  </si>
  <si>
    <t>Katharina</t>
  </si>
  <si>
    <t>vom 15. bis 17. 8. 2008 in Edewecht</t>
  </si>
  <si>
    <t>Gewicht-Ziel</t>
  </si>
  <si>
    <t>Gewicht-Weit 7,5g GG Kunststoff</t>
  </si>
  <si>
    <t>Gewicht  3 - Kampf</t>
  </si>
  <si>
    <t xml:space="preserve">Freiwilliger Fliege 2 - Kampf </t>
  </si>
  <si>
    <t>5 - Kampf</t>
  </si>
  <si>
    <t>Fliege Weit Lachs</t>
  </si>
  <si>
    <t>Gewicht Weit 18g TG Kunststoff</t>
  </si>
  <si>
    <t>7 - Kampf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</si>
</sst>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2"/>
    </font>
    <font>
      <sz val="12"/>
      <name val="MS Sans Serif"/>
      <family val="0"/>
    </font>
    <font>
      <b/>
      <i/>
      <sz val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2"/>
      <color indexed="8"/>
      <name val="MS Sans Serif"/>
      <family val="2"/>
    </font>
    <font>
      <sz val="12"/>
      <name val="Arial CE"/>
      <family val="0"/>
    </font>
    <font>
      <sz val="7"/>
      <name val="Arial CE"/>
      <family val="2"/>
    </font>
    <font>
      <b/>
      <sz val="7"/>
      <color indexed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2">
    <xf numFmtId="0" fontId="0" fillId="0" borderId="0" xfId="0" applyFont="1" applyAlignment="1">
      <alignment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0" fontId="3" fillId="0" borderId="0" xfId="51" applyFont="1" applyBorder="1" applyAlignment="1">
      <alignment horizontal="left" vertical="center"/>
      <protection/>
    </xf>
    <xf numFmtId="164" fontId="3" fillId="0" borderId="0" xfId="5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Continuous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6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164" fontId="2" fillId="0" borderId="0" xfId="51" applyNumberFormat="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164" fontId="8" fillId="0" borderId="0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1" fontId="2" fillId="0" borderId="0" xfId="51" applyNumberFormat="1" applyFont="1" applyBorder="1" applyAlignment="1">
      <alignment vertical="center"/>
      <protection/>
    </xf>
    <xf numFmtId="164" fontId="2" fillId="0" borderId="0" xfId="51" applyNumberFormat="1" applyFont="1" applyBorder="1" applyAlignment="1">
      <alignment vertical="center"/>
      <protection/>
    </xf>
    <xf numFmtId="0" fontId="11" fillId="0" borderId="0" xfId="51" applyFont="1">
      <alignment/>
      <protection/>
    </xf>
    <xf numFmtId="164" fontId="11" fillId="0" borderId="0" xfId="51" applyNumberFormat="1" applyFont="1">
      <alignment/>
      <protection/>
    </xf>
    <xf numFmtId="0" fontId="7" fillId="0" borderId="0" xfId="51" applyFont="1" applyBorder="1" applyAlignment="1">
      <alignment horizontal="right" vertical="center"/>
      <protection/>
    </xf>
    <xf numFmtId="0" fontId="12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vertical="center"/>
      <protection/>
    </xf>
    <xf numFmtId="0" fontId="13" fillId="0" borderId="0" xfId="51" applyFont="1" applyBorder="1" applyAlignment="1">
      <alignment horizontal="left" vertical="center"/>
      <protection/>
    </xf>
    <xf numFmtId="0" fontId="2" fillId="0" borderId="0" xfId="5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164" fontId="2" fillId="0" borderId="0" xfId="51" applyNumberFormat="1">
      <alignment/>
      <protection/>
    </xf>
    <xf numFmtId="0" fontId="2" fillId="0" borderId="0" xfId="51" applyFill="1" applyBorder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shrinkToFit="1"/>
      <protection/>
    </xf>
    <xf numFmtId="0" fontId="12" fillId="0" borderId="0" xfId="51" applyFont="1" applyBorder="1" applyAlignment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2" fontId="2" fillId="0" borderId="0" xfId="51" applyNumberFormat="1" applyFont="1" applyBorder="1" applyAlignment="1">
      <alignment vertical="center"/>
      <protection/>
    </xf>
    <xf numFmtId="2" fontId="2" fillId="0" borderId="0" xfId="51" applyNumberFormat="1" applyFont="1" applyBorder="1" applyAlignment="1">
      <alignment vertical="center" wrapText="1"/>
      <protection/>
    </xf>
    <xf numFmtId="0" fontId="8" fillId="0" borderId="0" xfId="51" applyFont="1" applyBorder="1">
      <alignment/>
      <protection/>
    </xf>
    <xf numFmtId="0" fontId="13" fillId="0" borderId="0" xfId="51" applyFont="1" applyBorder="1">
      <alignment/>
      <protection/>
    </xf>
    <xf numFmtId="2" fontId="2" fillId="0" borderId="0" xfId="51" applyNumberFormat="1" applyFont="1" applyBorder="1" applyAlignment="1">
      <alignment horizontal="right" vertical="center"/>
      <protection/>
    </xf>
    <xf numFmtId="0" fontId="14" fillId="0" borderId="0" xfId="51" applyFont="1" applyBorder="1" applyAlignment="1">
      <alignment vertical="center" shrinkToFit="1"/>
      <protection/>
    </xf>
    <xf numFmtId="0" fontId="14" fillId="0" borderId="0" xfId="51" applyFont="1" applyBorder="1" applyAlignment="1">
      <alignment horizontal="left" vertical="center" shrinkToFit="1"/>
      <protection/>
    </xf>
    <xf numFmtId="0" fontId="13" fillId="0" borderId="0" xfId="51" applyFont="1" applyBorder="1" applyAlignment="1">
      <alignment horizontal="center" vertical="center" shrinkToFit="1"/>
      <protection/>
    </xf>
    <xf numFmtId="0" fontId="10" fillId="0" borderId="0" xfId="51" applyFont="1" applyBorder="1" applyAlignment="1">
      <alignment vertical="center" shrinkToFit="1"/>
      <protection/>
    </xf>
    <xf numFmtId="0" fontId="10" fillId="0" borderId="0" xfId="51" applyFont="1" applyBorder="1" applyAlignment="1">
      <alignment horizontal="left" vertical="center" shrinkToFit="1"/>
      <protection/>
    </xf>
    <xf numFmtId="0" fontId="2" fillId="0" borderId="0" xfId="51" applyBorder="1" applyAlignment="1">
      <alignment shrinkToFit="1"/>
      <protection/>
    </xf>
    <xf numFmtId="0" fontId="7" fillId="0" borderId="0" xfId="0" applyFont="1" applyBorder="1" applyAlignment="1">
      <alignment/>
    </xf>
    <xf numFmtId="0" fontId="2" fillId="0" borderId="0" xfId="51" applyFont="1" applyBorder="1" applyAlignment="1">
      <alignment shrinkToFit="1"/>
      <protection/>
    </xf>
    <xf numFmtId="0" fontId="2" fillId="0" borderId="0" xfId="51" applyFont="1" applyFill="1" applyBorder="1" applyAlignment="1">
      <alignment horizontal="center" shrinkToFit="1"/>
      <protection/>
    </xf>
    <xf numFmtId="0" fontId="2" fillId="0" borderId="0" xfId="51" applyFont="1" applyBorder="1" applyAlignment="1">
      <alignment horizontal="center" shrinkToFit="1"/>
      <protection/>
    </xf>
    <xf numFmtId="0" fontId="2" fillId="0" borderId="0" xfId="51" applyBorder="1" applyAlignment="1">
      <alignment horizontal="center" shrinkToFit="1"/>
      <protection/>
    </xf>
    <xf numFmtId="0" fontId="2" fillId="0" borderId="0" xfId="51" applyFont="1">
      <alignment/>
      <protection/>
    </xf>
    <xf numFmtId="164" fontId="2" fillId="0" borderId="0" xfId="51" applyNumberFormat="1" applyFont="1" applyBorder="1" applyAlignment="1">
      <alignment vertical="center"/>
      <protection/>
    </xf>
    <xf numFmtId="0" fontId="11" fillId="0" borderId="0" xfId="51" applyFont="1" applyAlignment="1">
      <alignment horizontal="center"/>
      <protection/>
    </xf>
    <xf numFmtId="164" fontId="11" fillId="0" borderId="0" xfId="51" applyNumberFormat="1" applyFont="1" applyAlignment="1">
      <alignment horizontal="center"/>
      <protection/>
    </xf>
    <xf numFmtId="0" fontId="14" fillId="0" borderId="0" xfId="51" applyFont="1" applyBorder="1" applyAlignment="1">
      <alignment vertical="center"/>
      <protection/>
    </xf>
    <xf numFmtId="0" fontId="14" fillId="0" borderId="0" xfId="51" applyFont="1" applyBorder="1" applyAlignment="1">
      <alignment horizontal="left" vertical="center"/>
      <protection/>
    </xf>
    <xf numFmtId="0" fontId="11" fillId="0" borderId="0" xfId="51" applyFont="1" applyBorder="1" applyAlignment="1">
      <alignment horizontal="center"/>
      <protection/>
    </xf>
    <xf numFmtId="164" fontId="11" fillId="0" borderId="0" xfId="51" applyNumberFormat="1" applyFont="1" applyBorder="1" applyAlignment="1">
      <alignment horizont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0" fontId="2" fillId="0" borderId="0" xfId="51" applyFont="1" applyBorder="1" applyAlignment="1">
      <alignment horizontal="center"/>
      <protection/>
    </xf>
    <xf numFmtId="164" fontId="11" fillId="0" borderId="0" xfId="51" applyNumberFormat="1" applyFont="1" applyBorder="1" applyAlignment="1">
      <alignment horizontal="right"/>
      <protection/>
    </xf>
    <xf numFmtId="0" fontId="2" fillId="0" borderId="0" xfId="51" applyFont="1" applyBorder="1">
      <alignment/>
      <protection/>
    </xf>
    <xf numFmtId="0" fontId="10" fillId="0" borderId="0" xfId="51" applyFont="1" applyBorder="1" applyAlignment="1">
      <alignment vertical="center"/>
      <protection/>
    </xf>
    <xf numFmtId="0" fontId="10" fillId="0" borderId="0" xfId="51" applyFont="1" applyBorder="1" applyAlignment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164" fontId="2" fillId="0" borderId="0" xfId="51" applyNumberFormat="1" applyBorder="1">
      <alignment/>
      <protection/>
    </xf>
    <xf numFmtId="0" fontId="10" fillId="0" borderId="0" xfId="51" applyFont="1">
      <alignment/>
      <protection/>
    </xf>
    <xf numFmtId="0" fontId="15" fillId="0" borderId="0" xfId="51" applyFont="1" applyAlignment="1">
      <alignment horizontal="center"/>
      <protection/>
    </xf>
    <xf numFmtId="164" fontId="15" fillId="0" borderId="0" xfId="51" applyNumberFormat="1" applyFont="1" applyAlignment="1">
      <alignment horizontal="center"/>
      <protection/>
    </xf>
    <xf numFmtId="0" fontId="10" fillId="0" borderId="0" xfId="51" applyFont="1" applyBorder="1">
      <alignment/>
      <protection/>
    </xf>
    <xf numFmtId="0" fontId="15" fillId="0" borderId="0" xfId="51" applyFont="1">
      <alignment/>
      <protection/>
    </xf>
    <xf numFmtId="0" fontId="2" fillId="0" borderId="0" xfId="5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3" fillId="0" borderId="0" xfId="51" applyNumberFormat="1" applyFont="1" applyBorder="1" applyAlignment="1">
      <alignment horizontal="right" vertical="center"/>
      <protection/>
    </xf>
    <xf numFmtId="164" fontId="8" fillId="0" borderId="0" xfId="51" applyNumberFormat="1" applyFont="1" applyBorder="1" applyAlignment="1">
      <alignment horizontal="right" vertical="center"/>
      <protection/>
    </xf>
    <xf numFmtId="0" fontId="11" fillId="0" borderId="0" xfId="51" applyFont="1" applyBorder="1">
      <alignment/>
      <protection/>
    </xf>
    <xf numFmtId="0" fontId="7" fillId="0" borderId="0" xfId="51" applyFont="1" applyBorder="1" applyAlignment="1">
      <alignment horizontal="right"/>
      <protection/>
    </xf>
    <xf numFmtId="164" fontId="2" fillId="0" borderId="0" xfId="51" applyNumberFormat="1" applyAlignment="1">
      <alignment horizontal="right"/>
      <protection/>
    </xf>
    <xf numFmtId="0" fontId="12" fillId="0" borderId="0" xfId="51" applyFont="1" applyBorder="1" applyAlignment="1">
      <alignment horizontal="left" vertical="center" shrinkToFit="1"/>
      <protection/>
    </xf>
    <xf numFmtId="165" fontId="2" fillId="0" borderId="0" xfId="51" applyNumberFormat="1" applyFont="1" applyBorder="1" applyAlignment="1">
      <alignment horizontal="center" vertical="center"/>
      <protection/>
    </xf>
    <xf numFmtId="0" fontId="16" fillId="0" borderId="0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horizontal="left" vertical="center" shrinkToFit="1"/>
      <protection/>
    </xf>
    <xf numFmtId="0" fontId="17" fillId="0" borderId="0" xfId="51" applyFont="1" applyBorder="1" applyAlignment="1">
      <alignment horizontal="center" vertical="center"/>
      <protection/>
    </xf>
    <xf numFmtId="165" fontId="16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left" vertical="center" shrinkToFit="1"/>
      <protection/>
    </xf>
    <xf numFmtId="0" fontId="10" fillId="0" borderId="0" xfId="51" applyFont="1" applyFill="1" applyBorder="1" applyAlignment="1">
      <alignment vertical="center" shrinkToFit="1"/>
      <protection/>
    </xf>
    <xf numFmtId="0" fontId="10" fillId="0" borderId="0" xfId="51" applyFont="1" applyFill="1" applyBorder="1" applyAlignment="1">
      <alignment horizontal="left" vertical="center" shrinkToFit="1"/>
      <protection/>
    </xf>
    <xf numFmtId="0" fontId="13" fillId="0" borderId="0" xfId="51" applyFont="1" applyFill="1" applyBorder="1" applyAlignment="1">
      <alignment horizontal="center" vertical="center" shrinkToFit="1"/>
      <protection/>
    </xf>
    <xf numFmtId="0" fontId="13" fillId="0" borderId="0" xfId="51" applyFont="1" applyFill="1" applyBorder="1" applyAlignment="1">
      <alignment vertical="center" shrinkToFit="1"/>
      <protection/>
    </xf>
    <xf numFmtId="0" fontId="13" fillId="0" borderId="0" xfId="51" applyFont="1" applyBorder="1" applyAlignment="1">
      <alignment vertical="center" shrinkToFit="1"/>
      <protection/>
    </xf>
    <xf numFmtId="0" fontId="2" fillId="0" borderId="0" xfId="51" applyFill="1" applyBorder="1" applyAlignment="1">
      <alignment shrinkToFit="1"/>
      <protection/>
    </xf>
    <xf numFmtId="0" fontId="2" fillId="0" borderId="0" xfId="51" applyFont="1" applyBorder="1" applyAlignment="1">
      <alignment shrinkToFit="1"/>
      <protection/>
    </xf>
    <xf numFmtId="0" fontId="10" fillId="0" borderId="0" xfId="51" applyFont="1" applyBorder="1" applyAlignment="1">
      <alignment shrinkToFit="1"/>
      <protection/>
    </xf>
    <xf numFmtId="0" fontId="3" fillId="0" borderId="0" xfId="51" applyFont="1" applyBorder="1" applyAlignment="1">
      <alignment horizontal="right" vertical="center"/>
      <protection/>
    </xf>
    <xf numFmtId="0" fontId="2" fillId="0" borderId="0" xfId="51" applyFont="1" applyBorder="1" applyAlignment="1">
      <alignment horizontal="right" vertical="center"/>
      <protection/>
    </xf>
    <xf numFmtId="0" fontId="8" fillId="0" borderId="0" xfId="51" applyFont="1" applyBorder="1" applyAlignment="1">
      <alignment horizontal="right" vertical="center"/>
      <protection/>
    </xf>
    <xf numFmtId="165" fontId="2" fillId="0" borderId="0" xfId="51" applyNumberFormat="1" applyFont="1" applyBorder="1" applyAlignment="1">
      <alignment vertical="center"/>
      <protection/>
    </xf>
    <xf numFmtId="0" fontId="3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2" fontId="2" fillId="0" borderId="0" xfId="51" applyNumberFormat="1" applyBorder="1">
      <alignment/>
      <protection/>
    </xf>
    <xf numFmtId="0" fontId="2" fillId="0" borderId="0" xfId="51" applyAlignment="1">
      <alignment horizontal="right"/>
      <protection/>
    </xf>
    <xf numFmtId="2" fontId="2" fillId="0" borderId="0" xfId="51" applyNumberFormat="1">
      <alignment/>
      <protection/>
    </xf>
    <xf numFmtId="0" fontId="7" fillId="0" borderId="0" xfId="51" applyFont="1" applyAlignment="1">
      <alignment horizontal="right"/>
      <protection/>
    </xf>
    <xf numFmtId="0" fontId="4" fillId="0" borderId="0" xfId="51" applyFont="1" applyBorder="1" applyAlignment="1">
      <alignment horizontal="right" vertical="center"/>
      <protection/>
    </xf>
    <xf numFmtId="0" fontId="10" fillId="0" borderId="0" xfId="51" applyFont="1" applyFill="1" applyBorder="1" applyAlignment="1">
      <alignment vertical="center"/>
      <protection/>
    </xf>
    <xf numFmtId="0" fontId="10" fillId="0" borderId="0" xfId="51" applyFont="1" applyFill="1" applyBorder="1" applyAlignment="1">
      <alignment horizontal="left" vertical="center"/>
      <protection/>
    </xf>
    <xf numFmtId="2" fontId="4" fillId="0" borderId="0" xfId="51" applyNumberFormat="1" applyFont="1" applyBorder="1" applyAlignment="1">
      <alignment vertical="center"/>
      <protection/>
    </xf>
    <xf numFmtId="2" fontId="2" fillId="0" borderId="0" xfId="51" applyNumberFormat="1" applyFont="1" applyBorder="1" applyAlignment="1">
      <alignment horizontal="center" vertical="center"/>
      <protection/>
    </xf>
    <xf numFmtId="1" fontId="2" fillId="0" borderId="0" xfId="51" applyNumberFormat="1" applyFont="1" applyBorder="1" applyAlignment="1">
      <alignment horizontal="center" vertical="center"/>
      <protection/>
    </xf>
    <xf numFmtId="165" fontId="2" fillId="0" borderId="0" xfId="51" applyNumberFormat="1" applyBorder="1">
      <alignment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uswertung neu Tes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CJM%20Auswertung%20Edewech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Mannschaften3"/>
      <sheetName val="Mehrkampf"/>
      <sheetName val="1 (Stechen)"/>
      <sheetName val="2"/>
      <sheetName val="3 (Stechen)"/>
      <sheetName val="4 Stechen2)"/>
      <sheetName val="5"/>
      <sheetName val="3-Kampf+Fl.-2K"/>
      <sheetName val="5-Kampf"/>
      <sheetName val="6 +7+7-Kampf"/>
      <sheetName val="Mehrkampf weiblich"/>
      <sheetName val="mehrkampf männlich"/>
    </sheetNames>
    <sheetDataSet>
      <sheetData sheetId="0">
        <row r="3">
          <cell r="B3" t="str">
            <v>Klasse</v>
          </cell>
          <cell r="C3" t="str">
            <v>Name</v>
          </cell>
          <cell r="D3" t="str">
            <v>Vorname</v>
          </cell>
          <cell r="E3" t="str">
            <v>Verein / Verband / Bundesland</v>
          </cell>
          <cell r="H3" t="str">
            <v>Fliege Weit / Einzelwertung</v>
          </cell>
          <cell r="I3" t="str">
            <v>Fliege Weit / 2. Wurf</v>
          </cell>
          <cell r="N3" t="str">
            <v>Gewicht Weit 7,5g in Meter</v>
          </cell>
          <cell r="O3" t="str">
            <v>Fliege Weit Lachs Einzelwertung</v>
          </cell>
          <cell r="P3" t="str">
            <v>Fliege Weit Lachs                   2. Wurf</v>
          </cell>
          <cell r="Q3" t="str">
            <v>Gewicht Weit 18g in Meter</v>
          </cell>
          <cell r="R3" t="str">
            <v>Mannschaft Nr.</v>
          </cell>
          <cell r="S3" t="str">
            <v>Tln/Mannschaft</v>
          </cell>
          <cell r="T3" t="str">
            <v>Hilfsp</v>
          </cell>
        </row>
        <row r="4">
          <cell r="X4" t="str">
            <v>1W</v>
          </cell>
          <cell r="Y4" t="str">
            <v>2W</v>
          </cell>
          <cell r="Z4" t="str">
            <v>18g</v>
          </cell>
        </row>
        <row r="5">
          <cell r="H5">
            <v>50.49</v>
          </cell>
          <cell r="I5">
            <v>50.3</v>
          </cell>
          <cell r="J5">
            <v>94</v>
          </cell>
          <cell r="K5">
            <v>0.001527199074074074</v>
          </cell>
          <cell r="L5">
            <v>85</v>
          </cell>
          <cell r="M5">
            <v>0.002154398148148148</v>
          </cell>
          <cell r="N5">
            <v>68.18</v>
          </cell>
          <cell r="R5">
            <v>8</v>
          </cell>
          <cell r="S5">
            <v>3</v>
          </cell>
          <cell r="T5" t="str">
            <v>83</v>
          </cell>
          <cell r="U5" t="str">
            <v>Schleswig-Holstein</v>
          </cell>
          <cell r="V5" t="str">
            <v>Krieger</v>
          </cell>
          <cell r="W5" t="str">
            <v>Malte Krieger</v>
          </cell>
          <cell r="X5">
            <v>73.21</v>
          </cell>
          <cell r="Y5">
            <v>67.2</v>
          </cell>
          <cell r="Z5">
            <v>100.73</v>
          </cell>
        </row>
        <row r="6">
          <cell r="H6">
            <v>46.22</v>
          </cell>
          <cell r="I6">
            <v>46.08</v>
          </cell>
          <cell r="J6">
            <v>90</v>
          </cell>
          <cell r="K6">
            <v>0.0022890046296296295</v>
          </cell>
          <cell r="L6">
            <v>90</v>
          </cell>
          <cell r="M6">
            <v>0.004152199074074075</v>
          </cell>
          <cell r="N6">
            <v>65.13</v>
          </cell>
          <cell r="R6">
            <v>4</v>
          </cell>
          <cell r="S6">
            <v>3</v>
          </cell>
          <cell r="T6" t="str">
            <v>43</v>
          </cell>
          <cell r="U6" t="str">
            <v>Berlin</v>
          </cell>
          <cell r="V6" t="str">
            <v>Kuhfahl</v>
          </cell>
          <cell r="W6" t="str">
            <v>Jean-Paul Kuhfahl</v>
          </cell>
          <cell r="X6">
            <v>62.42</v>
          </cell>
          <cell r="Y6">
            <v>58.41</v>
          </cell>
          <cell r="Z6">
            <v>88.89</v>
          </cell>
        </row>
        <row r="7">
          <cell r="H7">
            <v>34.09</v>
          </cell>
          <cell r="I7">
            <v>33.38</v>
          </cell>
          <cell r="J7">
            <v>84</v>
          </cell>
          <cell r="K7">
            <v>0.0017687500000000001</v>
          </cell>
          <cell r="L7">
            <v>55</v>
          </cell>
          <cell r="M7">
            <v>0.003136226851851852</v>
          </cell>
          <cell r="N7">
            <v>60.48</v>
          </cell>
          <cell r="R7">
            <v>7</v>
          </cell>
          <cell r="S7">
            <v>3</v>
          </cell>
          <cell r="T7" t="str">
            <v>73</v>
          </cell>
          <cell r="U7" t="str">
            <v>Nordrhein -Westfalen</v>
          </cell>
          <cell r="V7" t="str">
            <v>Willam</v>
          </cell>
          <cell r="W7" t="str">
            <v>Martin Willam</v>
          </cell>
          <cell r="X7">
            <v>57.09</v>
          </cell>
          <cell r="Y7">
            <v>52.46</v>
          </cell>
          <cell r="Z7">
            <v>95.6</v>
          </cell>
        </row>
        <row r="8">
          <cell r="H8">
            <v>40.75</v>
          </cell>
          <cell r="I8">
            <v>40.51</v>
          </cell>
          <cell r="J8">
            <v>60</v>
          </cell>
          <cell r="K8">
            <v>0.0018230324074074075</v>
          </cell>
          <cell r="L8">
            <v>65</v>
          </cell>
          <cell r="M8">
            <v>0.003139351851851852</v>
          </cell>
          <cell r="N8">
            <v>61.92</v>
          </cell>
          <cell r="S8" t="str">
            <v/>
          </cell>
          <cell r="T8" t="str">
            <v/>
          </cell>
          <cell r="U8" t="str">
            <v>Nordrhein -Westfalen</v>
          </cell>
          <cell r="V8" t="str">
            <v>Skeyde</v>
          </cell>
          <cell r="W8" t="str">
            <v>Sven Skeyde</v>
          </cell>
          <cell r="X8">
            <v>52.28</v>
          </cell>
          <cell r="Y8">
            <v>49.08</v>
          </cell>
          <cell r="Z8">
            <v>0</v>
          </cell>
        </row>
        <row r="9">
          <cell r="H9">
            <v>45.21</v>
          </cell>
          <cell r="I9">
            <v>40.97</v>
          </cell>
          <cell r="J9">
            <v>84</v>
          </cell>
          <cell r="K9">
            <v>0.0012844907407407408</v>
          </cell>
          <cell r="L9">
            <v>60</v>
          </cell>
          <cell r="M9">
            <v>0.0021234953703703706</v>
          </cell>
          <cell r="N9">
            <v>57.34</v>
          </cell>
          <cell r="S9" t="str">
            <v/>
          </cell>
          <cell r="T9" t="str">
            <v/>
          </cell>
          <cell r="U9" t="str">
            <v>Mecklenburg-Vorpommern</v>
          </cell>
          <cell r="V9" t="str">
            <v>Greese</v>
          </cell>
          <cell r="W9" t="str">
            <v>Patrick Greese</v>
          </cell>
          <cell r="X9">
            <v>62.2</v>
          </cell>
          <cell r="Y9">
            <v>57.12</v>
          </cell>
          <cell r="Z9">
            <v>97.57</v>
          </cell>
        </row>
        <row r="10">
          <cell r="H10">
            <v>50.83</v>
          </cell>
          <cell r="I10">
            <v>48.78</v>
          </cell>
          <cell r="J10">
            <v>88</v>
          </cell>
          <cell r="K10">
            <v>0.0014974537037037038</v>
          </cell>
          <cell r="L10">
            <v>45</v>
          </cell>
          <cell r="M10">
            <v>0.0029452546296296293</v>
          </cell>
          <cell r="N10">
            <v>55.95</v>
          </cell>
          <cell r="R10">
            <v>5</v>
          </cell>
          <cell r="S10">
            <v>3</v>
          </cell>
          <cell r="T10" t="str">
            <v>53</v>
          </cell>
          <cell r="U10" t="str">
            <v>Niedersachsen</v>
          </cell>
          <cell r="V10" t="str">
            <v>Noffke</v>
          </cell>
          <cell r="W10" t="str">
            <v>Kai-Uwe Noffke</v>
          </cell>
          <cell r="X10">
            <v>58.72</v>
          </cell>
          <cell r="Y10">
            <v>55.87</v>
          </cell>
          <cell r="Z10">
            <v>73.62</v>
          </cell>
        </row>
        <row r="11">
          <cell r="H11">
            <v>42.59</v>
          </cell>
          <cell r="I11">
            <v>31.45</v>
          </cell>
          <cell r="J11">
            <v>84</v>
          </cell>
          <cell r="K11">
            <v>0.0019927083333333333</v>
          </cell>
          <cell r="L11">
            <v>65</v>
          </cell>
          <cell r="M11">
            <v>0.0034821759259259255</v>
          </cell>
          <cell r="N11">
            <v>62.2</v>
          </cell>
          <cell r="S11" t="str">
            <v/>
          </cell>
          <cell r="T11" t="str">
            <v/>
          </cell>
          <cell r="U11" t="str">
            <v>Niedersachsen</v>
          </cell>
          <cell r="V11" t="str">
            <v>Denker</v>
          </cell>
          <cell r="W11" t="str">
            <v>Florian Denker</v>
          </cell>
          <cell r="X11">
            <v>53.31</v>
          </cell>
          <cell r="Y11">
            <v>53.21</v>
          </cell>
          <cell r="Z11">
            <v>84.74</v>
          </cell>
        </row>
        <row r="12">
          <cell r="H12">
            <v>39.62</v>
          </cell>
          <cell r="I12">
            <v>38.22</v>
          </cell>
          <cell r="J12">
            <v>94</v>
          </cell>
          <cell r="K12">
            <v>0.0012519675925925927</v>
          </cell>
          <cell r="L12">
            <v>85</v>
          </cell>
          <cell r="M12">
            <v>0.002084722222222222</v>
          </cell>
          <cell r="N12">
            <v>65.4</v>
          </cell>
          <cell r="S12" t="str">
            <v/>
          </cell>
          <cell r="T12" t="str">
            <v/>
          </cell>
          <cell r="U12" t="str">
            <v>Sachsen-Anhalt</v>
          </cell>
          <cell r="V12" t="str">
            <v>Petzold</v>
          </cell>
          <cell r="W12" t="str">
            <v>Christian Petzold</v>
          </cell>
          <cell r="X12">
            <v>61.01</v>
          </cell>
          <cell r="Y12">
            <v>60.71</v>
          </cell>
          <cell r="Z12">
            <v>100.54</v>
          </cell>
        </row>
        <row r="13">
          <cell r="H13">
            <v>40.98</v>
          </cell>
          <cell r="I13">
            <v>40.01</v>
          </cell>
          <cell r="J13">
            <v>48</v>
          </cell>
          <cell r="K13">
            <v>0.0021673611111111112</v>
          </cell>
          <cell r="L13">
            <v>40</v>
          </cell>
          <cell r="M13">
            <v>0.003107754629629629</v>
          </cell>
          <cell r="N13">
            <v>57.59</v>
          </cell>
          <cell r="R13">
            <v>2</v>
          </cell>
          <cell r="S13">
            <v>3</v>
          </cell>
          <cell r="T13" t="str">
            <v>23</v>
          </cell>
          <cell r="U13" t="str">
            <v>Rheinland-Pfalz</v>
          </cell>
          <cell r="V13" t="str">
            <v>Lang</v>
          </cell>
          <cell r="W13" t="str">
            <v>Benjamin Lang</v>
          </cell>
          <cell r="X13">
            <v>57.99</v>
          </cell>
          <cell r="Y13">
            <v>53.92</v>
          </cell>
          <cell r="Z13">
            <v>77.24</v>
          </cell>
        </row>
        <row r="14">
          <cell r="H14">
            <v>37.9</v>
          </cell>
          <cell r="I14">
            <v>31.79</v>
          </cell>
          <cell r="J14">
            <v>90</v>
          </cell>
          <cell r="K14">
            <v>0.001498263888888889</v>
          </cell>
          <cell r="L14">
            <v>60</v>
          </cell>
          <cell r="M14">
            <v>0.002408680555555556</v>
          </cell>
          <cell r="N14">
            <v>62.8</v>
          </cell>
          <cell r="R14">
            <v>6</v>
          </cell>
          <cell r="S14">
            <v>3</v>
          </cell>
          <cell r="T14" t="str">
            <v>63</v>
          </cell>
          <cell r="U14" t="str">
            <v>Bayern</v>
          </cell>
          <cell r="V14" t="str">
            <v>Schreiner</v>
          </cell>
          <cell r="W14" t="str">
            <v>Daniel Schreiner</v>
          </cell>
          <cell r="X14">
            <v>54.92</v>
          </cell>
          <cell r="Y14">
            <v>53.32</v>
          </cell>
          <cell r="Z14">
            <v>93.15</v>
          </cell>
        </row>
        <row r="15">
          <cell r="H15">
            <v>50.53</v>
          </cell>
          <cell r="I15">
            <v>47.6</v>
          </cell>
          <cell r="J15">
            <v>98</v>
          </cell>
          <cell r="K15">
            <v>0.0010333333333333334</v>
          </cell>
          <cell r="L15">
            <v>90</v>
          </cell>
          <cell r="M15">
            <v>0.0016663194444444442</v>
          </cell>
          <cell r="N15">
            <v>64.88</v>
          </cell>
          <cell r="R15">
            <v>3</v>
          </cell>
          <cell r="S15">
            <v>3</v>
          </cell>
          <cell r="T15" t="str">
            <v>33</v>
          </cell>
          <cell r="U15" t="str">
            <v>Berlin</v>
          </cell>
          <cell r="V15" t="str">
            <v>Demin</v>
          </cell>
          <cell r="W15" t="str">
            <v>Evgeni Demin</v>
          </cell>
          <cell r="X15">
            <v>63.15</v>
          </cell>
          <cell r="Y15">
            <v>60.93</v>
          </cell>
          <cell r="Z15">
            <v>97.86</v>
          </cell>
        </row>
        <row r="16">
          <cell r="H16">
            <v>43.34</v>
          </cell>
          <cell r="I16">
            <v>40.18</v>
          </cell>
          <cell r="J16">
            <v>90</v>
          </cell>
          <cell r="K16">
            <v>0.0016833333333333333</v>
          </cell>
          <cell r="L16">
            <v>95</v>
          </cell>
          <cell r="M16">
            <v>0.002934375</v>
          </cell>
          <cell r="N16">
            <v>65.71</v>
          </cell>
          <cell r="R16">
            <v>1</v>
          </cell>
          <cell r="S16">
            <v>3</v>
          </cell>
          <cell r="T16" t="str">
            <v>13</v>
          </cell>
          <cell r="U16" t="str">
            <v>Rheinland-Pfalz</v>
          </cell>
          <cell r="V16" t="str">
            <v>Räther</v>
          </cell>
          <cell r="W16" t="str">
            <v>Charlie Räther</v>
          </cell>
          <cell r="X16">
            <v>59.08</v>
          </cell>
          <cell r="Y16">
            <v>52.38</v>
          </cell>
          <cell r="Z16">
            <v>94.75</v>
          </cell>
        </row>
        <row r="17">
          <cell r="H17">
            <v>42.53</v>
          </cell>
          <cell r="I17">
            <v>41.2</v>
          </cell>
          <cell r="J17">
            <v>76</v>
          </cell>
          <cell r="K17">
            <v>0.00125</v>
          </cell>
          <cell r="L17">
            <v>80</v>
          </cell>
          <cell r="M17">
            <v>0.0021042824074074076</v>
          </cell>
          <cell r="N17">
            <v>58.59</v>
          </cell>
          <cell r="S17" t="str">
            <v/>
          </cell>
          <cell r="T17" t="str">
            <v/>
          </cell>
          <cell r="U17" t="str">
            <v>Mecklenburg-Vorpommern</v>
          </cell>
          <cell r="V17" t="str">
            <v>Baumann</v>
          </cell>
          <cell r="W17" t="str">
            <v>Daniel Baumann</v>
          </cell>
          <cell r="X17">
            <v>70.24</v>
          </cell>
          <cell r="Y17">
            <v>58.08</v>
          </cell>
          <cell r="Z17">
            <v>92.13</v>
          </cell>
        </row>
        <row r="18">
          <cell r="H18">
            <v>32.41</v>
          </cell>
          <cell r="I18">
            <v>31.86</v>
          </cell>
          <cell r="J18">
            <v>86</v>
          </cell>
          <cell r="K18">
            <v>0.001499189814814815</v>
          </cell>
          <cell r="L18">
            <v>0</v>
          </cell>
          <cell r="N18">
            <v>0</v>
          </cell>
          <cell r="R18">
            <v>9</v>
          </cell>
          <cell r="S18">
            <v>3</v>
          </cell>
          <cell r="T18" t="str">
            <v>93</v>
          </cell>
          <cell r="U18" t="str">
            <v>Nordrhein -Westfalen</v>
          </cell>
          <cell r="V18" t="str">
            <v>Weber</v>
          </cell>
          <cell r="W18" t="str">
            <v>Niklas Weber</v>
          </cell>
          <cell r="X18">
            <v>58.07</v>
          </cell>
          <cell r="Y18">
            <v>57.24</v>
          </cell>
          <cell r="Z18">
            <v>0</v>
          </cell>
        </row>
        <row r="19">
          <cell r="H19">
            <v>37.2</v>
          </cell>
          <cell r="I19">
            <v>36.91</v>
          </cell>
          <cell r="J19">
            <v>50</v>
          </cell>
          <cell r="K19">
            <v>0.0018287037037037037</v>
          </cell>
          <cell r="L19">
            <v>45</v>
          </cell>
          <cell r="M19">
            <v>0.0034587962962962966</v>
          </cell>
          <cell r="N19">
            <v>54.49</v>
          </cell>
          <cell r="S19" t="str">
            <v/>
          </cell>
          <cell r="T19" t="str">
            <v/>
          </cell>
          <cell r="U19" t="str">
            <v>Nordrhein -Westfalen</v>
          </cell>
          <cell r="V19" t="str">
            <v>Berghoff</v>
          </cell>
          <cell r="W19" t="str">
            <v>Raphael Berghoff</v>
          </cell>
          <cell r="X19">
            <v>52.78</v>
          </cell>
          <cell r="Y19">
            <v>47.03</v>
          </cell>
          <cell r="Z19">
            <v>81.86</v>
          </cell>
        </row>
        <row r="20">
          <cell r="H20">
            <v>37.2</v>
          </cell>
          <cell r="I20">
            <v>35.08</v>
          </cell>
          <cell r="J20">
            <v>68</v>
          </cell>
          <cell r="K20">
            <v>0.0022800925925925927</v>
          </cell>
          <cell r="L20">
            <v>0</v>
          </cell>
          <cell r="N20">
            <v>0</v>
          </cell>
          <cell r="S20" t="str">
            <v/>
          </cell>
          <cell r="T20" t="str">
            <v/>
          </cell>
          <cell r="U20" t="str">
            <v>Nordrhein -Westfalen</v>
          </cell>
          <cell r="V20" t="str">
            <v>Stephan</v>
          </cell>
          <cell r="W20" t="str">
            <v>Florian Stephan</v>
          </cell>
          <cell r="X20">
            <v>58.6</v>
          </cell>
          <cell r="Y20">
            <v>46.82</v>
          </cell>
          <cell r="Z20">
            <v>0</v>
          </cell>
        </row>
        <row r="21">
          <cell r="H21">
            <v>32.42</v>
          </cell>
          <cell r="I21">
            <v>31.71</v>
          </cell>
          <cell r="J21">
            <v>62</v>
          </cell>
          <cell r="K21">
            <v>0.0017346064814814813</v>
          </cell>
          <cell r="L21">
            <v>60</v>
          </cell>
          <cell r="M21">
            <v>0.003558333333333333</v>
          </cell>
          <cell r="N21">
            <v>63.18</v>
          </cell>
          <cell r="S21" t="str">
            <v/>
          </cell>
          <cell r="T21" t="str">
            <v/>
          </cell>
          <cell r="U21" t="str">
            <v>Nordrhein -Westfalen</v>
          </cell>
          <cell r="V21" t="str">
            <v>Joppe</v>
          </cell>
          <cell r="W21" t="str">
            <v>Martin Joppe</v>
          </cell>
          <cell r="X21">
            <v>60.85</v>
          </cell>
          <cell r="Y21">
            <v>57.58</v>
          </cell>
          <cell r="Z21">
            <v>0</v>
          </cell>
        </row>
        <row r="22">
          <cell r="H22">
            <v>39.8</v>
          </cell>
          <cell r="I22">
            <v>39.51</v>
          </cell>
          <cell r="J22">
            <v>98</v>
          </cell>
          <cell r="K22">
            <v>0.0016858796296296294</v>
          </cell>
          <cell r="L22">
            <v>75</v>
          </cell>
          <cell r="M22">
            <v>0.0029326388888888887</v>
          </cell>
          <cell r="N22">
            <v>65</v>
          </cell>
          <cell r="U22" t="str">
            <v>Sachsen</v>
          </cell>
          <cell r="V22" t="str">
            <v>Schönberg</v>
          </cell>
          <cell r="W22" t="str">
            <v>Dirk Schönberg</v>
          </cell>
          <cell r="X22">
            <v>47.87</v>
          </cell>
          <cell r="Y22">
            <v>45.6</v>
          </cell>
          <cell r="Z22">
            <v>89.41</v>
          </cell>
        </row>
        <row r="23">
          <cell r="H23">
            <v>45</v>
          </cell>
          <cell r="I23">
            <v>40.25</v>
          </cell>
          <cell r="J23">
            <v>40</v>
          </cell>
          <cell r="K23">
            <v>0.0014800925925925927</v>
          </cell>
          <cell r="L23">
            <v>50</v>
          </cell>
          <cell r="M23">
            <v>0.00301400462962963</v>
          </cell>
          <cell r="N23">
            <v>58.52</v>
          </cell>
          <cell r="U23" t="str">
            <v>Bayern</v>
          </cell>
          <cell r="V23" t="str">
            <v>Schnurrenberger</v>
          </cell>
          <cell r="W23" t="str">
            <v>Denis Schnurrenberger</v>
          </cell>
          <cell r="X23">
            <v>50.68</v>
          </cell>
          <cell r="Y23">
            <v>48.68</v>
          </cell>
          <cell r="Z23">
            <v>0</v>
          </cell>
        </row>
        <row r="24">
          <cell r="H24">
            <v>33.52</v>
          </cell>
          <cell r="I24">
            <v>31.33</v>
          </cell>
          <cell r="J24">
            <v>78</v>
          </cell>
          <cell r="K24">
            <v>0.0017175925925925926</v>
          </cell>
          <cell r="L24">
            <v>55</v>
          </cell>
          <cell r="M24">
            <v>0.002877199074074074</v>
          </cell>
          <cell r="N24">
            <v>49.52</v>
          </cell>
          <cell r="U24" t="str">
            <v>Hessen</v>
          </cell>
          <cell r="V24" t="str">
            <v>Manns</v>
          </cell>
          <cell r="W24" t="str">
            <v>Kevin Manns</v>
          </cell>
          <cell r="X24">
            <v>45.16</v>
          </cell>
          <cell r="Y24">
            <v>42.8</v>
          </cell>
          <cell r="Z24">
            <v>69.75</v>
          </cell>
        </row>
        <row r="26">
          <cell r="S26" t="str">
            <v/>
          </cell>
          <cell r="T26" t="str">
            <v/>
          </cell>
          <cell r="U26">
            <v>0</v>
          </cell>
          <cell r="V26">
            <v>0</v>
          </cell>
          <cell r="W26" t="str">
            <v> </v>
          </cell>
        </row>
        <row r="27">
          <cell r="H27">
            <v>44.11</v>
          </cell>
          <cell r="I27">
            <v>42.91</v>
          </cell>
          <cell r="J27">
            <v>92</v>
          </cell>
          <cell r="K27">
            <v>0.0013627314814814815</v>
          </cell>
          <cell r="L27">
            <v>95</v>
          </cell>
          <cell r="M27">
            <v>0.0023761574074074076</v>
          </cell>
          <cell r="N27">
            <v>61.73</v>
          </cell>
          <cell r="R27">
            <v>3</v>
          </cell>
          <cell r="S27">
            <v>2</v>
          </cell>
          <cell r="T27" t="str">
            <v>32</v>
          </cell>
          <cell r="U27" t="str">
            <v>Berlin</v>
          </cell>
          <cell r="V27" t="str">
            <v>Fischer</v>
          </cell>
          <cell r="W27" t="str">
            <v>Daniel Fischer</v>
          </cell>
        </row>
        <row r="28">
          <cell r="H28">
            <v>45.43</v>
          </cell>
          <cell r="I28">
            <v>42.38</v>
          </cell>
          <cell r="J28">
            <v>86</v>
          </cell>
          <cell r="K28">
            <v>0.0009417824074074076</v>
          </cell>
          <cell r="L28">
            <v>75</v>
          </cell>
          <cell r="M28">
            <v>0.002900578703703704</v>
          </cell>
          <cell r="N28">
            <v>63.37</v>
          </cell>
          <cell r="R28">
            <v>8</v>
          </cell>
          <cell r="S28">
            <v>2</v>
          </cell>
          <cell r="T28" t="str">
            <v>82</v>
          </cell>
          <cell r="U28" t="str">
            <v>Schleswig-Holstein</v>
          </cell>
          <cell r="V28" t="str">
            <v>Heiden</v>
          </cell>
          <cell r="W28" t="str">
            <v>Bastian Heiden</v>
          </cell>
        </row>
        <row r="29">
          <cell r="H29">
            <v>45.85</v>
          </cell>
          <cell r="I29">
            <v>39.53</v>
          </cell>
          <cell r="J29">
            <v>92</v>
          </cell>
          <cell r="K29">
            <v>0.0009623842592592592</v>
          </cell>
          <cell r="L29">
            <v>75</v>
          </cell>
          <cell r="M29">
            <v>0.00246875</v>
          </cell>
          <cell r="N29">
            <v>55</v>
          </cell>
          <cell r="R29">
            <v>5</v>
          </cell>
          <cell r="S29">
            <v>2</v>
          </cell>
          <cell r="T29" t="str">
            <v>52</v>
          </cell>
          <cell r="U29" t="str">
            <v>Niedersachsen</v>
          </cell>
          <cell r="V29" t="str">
            <v>Geisler</v>
          </cell>
          <cell r="W29" t="str">
            <v>Jan Geisler</v>
          </cell>
        </row>
        <row r="30">
          <cell r="H30">
            <v>32.77</v>
          </cell>
          <cell r="I30">
            <v>27.73</v>
          </cell>
          <cell r="J30">
            <v>76</v>
          </cell>
          <cell r="K30">
            <v>0.0014143518518518518</v>
          </cell>
          <cell r="L30">
            <v>65</v>
          </cell>
          <cell r="M30">
            <v>0.0024004629629629627</v>
          </cell>
          <cell r="N30">
            <v>51.92</v>
          </cell>
          <cell r="S30" t="str">
            <v/>
          </cell>
          <cell r="T30" t="str">
            <v/>
          </cell>
          <cell r="U30" t="str">
            <v>Bayern</v>
          </cell>
          <cell r="V30" t="str">
            <v>Krätschmer</v>
          </cell>
          <cell r="W30" t="str">
            <v>Felix Krätschmer</v>
          </cell>
        </row>
        <row r="31">
          <cell r="H31">
            <v>40.55</v>
          </cell>
          <cell r="I31">
            <v>37.23</v>
          </cell>
          <cell r="J31">
            <v>68</v>
          </cell>
          <cell r="K31">
            <v>0.0020012731481481483</v>
          </cell>
          <cell r="L31">
            <v>60</v>
          </cell>
          <cell r="M31">
            <v>0.002994444444444445</v>
          </cell>
          <cell r="N31">
            <v>59.34</v>
          </cell>
          <cell r="R31">
            <v>2</v>
          </cell>
          <cell r="S31">
            <v>2</v>
          </cell>
          <cell r="T31" t="str">
            <v>22</v>
          </cell>
          <cell r="U31" t="str">
            <v>Rheinland-Pfalz</v>
          </cell>
          <cell r="V31" t="str">
            <v>Sexton</v>
          </cell>
          <cell r="W31" t="str">
            <v>Michael Sexton</v>
          </cell>
        </row>
        <row r="32">
          <cell r="H32">
            <v>35.97</v>
          </cell>
          <cell r="I32">
            <v>34.77</v>
          </cell>
          <cell r="J32">
            <v>84</v>
          </cell>
          <cell r="K32">
            <v>0.0018751157407407406</v>
          </cell>
          <cell r="L32">
            <v>60</v>
          </cell>
          <cell r="M32">
            <v>0.0028346064814814814</v>
          </cell>
          <cell r="N32">
            <v>56.78</v>
          </cell>
          <cell r="S32" t="str">
            <v/>
          </cell>
          <cell r="T32" t="str">
            <v/>
          </cell>
          <cell r="U32" t="str">
            <v>Rheinland-Pfalz</v>
          </cell>
          <cell r="V32" t="str">
            <v>Auer</v>
          </cell>
          <cell r="W32" t="str">
            <v>Martin Auer</v>
          </cell>
        </row>
        <row r="33">
          <cell r="H33">
            <v>31.06</v>
          </cell>
          <cell r="I33">
            <v>28.73</v>
          </cell>
          <cell r="J33">
            <v>76</v>
          </cell>
          <cell r="K33">
            <v>0.002075</v>
          </cell>
          <cell r="L33">
            <v>60</v>
          </cell>
          <cell r="M33">
            <v>0.0032494212962962967</v>
          </cell>
          <cell r="N33">
            <v>61.47</v>
          </cell>
          <cell r="R33">
            <v>9</v>
          </cell>
          <cell r="S33">
            <v>2</v>
          </cell>
          <cell r="T33" t="str">
            <v>92</v>
          </cell>
          <cell r="U33" t="str">
            <v>Nordrhein -Westfalen</v>
          </cell>
          <cell r="V33" t="str">
            <v>Voß</v>
          </cell>
          <cell r="W33" t="str">
            <v>Hendrik Voß</v>
          </cell>
        </row>
        <row r="34">
          <cell r="H34">
            <v>30.83</v>
          </cell>
          <cell r="I34">
            <v>29.51</v>
          </cell>
          <cell r="J34">
            <v>84</v>
          </cell>
          <cell r="K34">
            <v>0.001969212962962963</v>
          </cell>
          <cell r="L34">
            <v>75</v>
          </cell>
          <cell r="M34">
            <v>0.0028983796296296297</v>
          </cell>
          <cell r="N34">
            <v>54.95</v>
          </cell>
          <cell r="R34">
            <v>6</v>
          </cell>
          <cell r="S34">
            <v>2</v>
          </cell>
          <cell r="T34" t="str">
            <v>62</v>
          </cell>
          <cell r="U34" t="str">
            <v>Bayern</v>
          </cell>
          <cell r="V34" t="str">
            <v>Bachhuber</v>
          </cell>
          <cell r="W34" t="str">
            <v>Lukas Bachhuber</v>
          </cell>
        </row>
        <row r="35">
          <cell r="H35">
            <v>33.18</v>
          </cell>
          <cell r="I35">
            <v>32.47</v>
          </cell>
          <cell r="J35">
            <v>86</v>
          </cell>
          <cell r="K35">
            <v>0.0015718750000000001</v>
          </cell>
          <cell r="L35">
            <v>95</v>
          </cell>
          <cell r="M35">
            <v>0.0027177083333333337</v>
          </cell>
          <cell r="N35">
            <v>53.25</v>
          </cell>
          <cell r="R35">
            <v>1</v>
          </cell>
          <cell r="S35">
            <v>2</v>
          </cell>
          <cell r="T35" t="str">
            <v>12</v>
          </cell>
          <cell r="U35" t="str">
            <v>Rheinland-Pfalz</v>
          </cell>
          <cell r="V35" t="str">
            <v>Bach</v>
          </cell>
          <cell r="W35" t="str">
            <v>Christian Bach</v>
          </cell>
        </row>
        <row r="36">
          <cell r="H36">
            <v>35.41</v>
          </cell>
          <cell r="I36">
            <v>35.24</v>
          </cell>
          <cell r="J36">
            <v>80</v>
          </cell>
          <cell r="K36">
            <v>0.001690162037037037</v>
          </cell>
          <cell r="L36">
            <v>85</v>
          </cell>
          <cell r="M36">
            <v>0.0023864583333333333</v>
          </cell>
          <cell r="N36">
            <v>42.56</v>
          </cell>
          <cell r="R36">
            <v>7</v>
          </cell>
          <cell r="S36">
            <v>2</v>
          </cell>
          <cell r="T36" t="str">
            <v>72</v>
          </cell>
          <cell r="U36" t="str">
            <v>Nordrhein -Westfalen</v>
          </cell>
          <cell r="V36" t="str">
            <v>Kozmin</v>
          </cell>
          <cell r="W36" t="str">
            <v>Maximilian Kozmin</v>
          </cell>
        </row>
        <row r="37">
          <cell r="H37">
            <v>36.49</v>
          </cell>
          <cell r="I37">
            <v>35.09</v>
          </cell>
          <cell r="J37">
            <v>82</v>
          </cell>
          <cell r="K37">
            <v>0.001537962962962963</v>
          </cell>
          <cell r="L37">
            <v>55</v>
          </cell>
          <cell r="M37">
            <v>0.0025473379629629626</v>
          </cell>
          <cell r="N37">
            <v>53.94</v>
          </cell>
          <cell r="R37">
            <v>4</v>
          </cell>
          <cell r="S37">
            <v>2</v>
          </cell>
          <cell r="T37" t="str">
            <v>42</v>
          </cell>
          <cell r="U37" t="str">
            <v>Berlin</v>
          </cell>
          <cell r="V37" t="str">
            <v>Brückner</v>
          </cell>
          <cell r="W37" t="str">
            <v>David Brückner</v>
          </cell>
        </row>
        <row r="38">
          <cell r="H38">
            <v>47.08</v>
          </cell>
          <cell r="I38">
            <v>46.53</v>
          </cell>
          <cell r="J38">
            <v>84</v>
          </cell>
          <cell r="K38">
            <v>0.001690625</v>
          </cell>
          <cell r="L38">
            <v>70</v>
          </cell>
          <cell r="M38">
            <v>0.0026547453703703702</v>
          </cell>
          <cell r="N38">
            <v>66.28</v>
          </cell>
          <cell r="S38" t="str">
            <v/>
          </cell>
          <cell r="T38" t="str">
            <v/>
          </cell>
          <cell r="U38" t="str">
            <v>Sachsen-Anhalt</v>
          </cell>
          <cell r="V38" t="str">
            <v>Hildebrandt</v>
          </cell>
          <cell r="W38" t="str">
            <v>Christian Hildebrandt</v>
          </cell>
        </row>
        <row r="39">
          <cell r="H39">
            <v>47.29</v>
          </cell>
          <cell r="I39">
            <v>41.68</v>
          </cell>
          <cell r="J39">
            <v>92</v>
          </cell>
          <cell r="K39">
            <v>0.001604513888888889</v>
          </cell>
          <cell r="L39">
            <v>60</v>
          </cell>
          <cell r="M39">
            <v>0.003090277777777778</v>
          </cell>
          <cell r="N39">
            <v>58.68</v>
          </cell>
          <cell r="S39" t="str">
            <v/>
          </cell>
          <cell r="T39" t="str">
            <v/>
          </cell>
          <cell r="U39" t="str">
            <v>Sachsen-Anhalt</v>
          </cell>
          <cell r="V39" t="str">
            <v>Klimpke</v>
          </cell>
          <cell r="W39" t="str">
            <v>Max Klimpke</v>
          </cell>
        </row>
        <row r="40">
          <cell r="S40" t="str">
            <v/>
          </cell>
          <cell r="T40" t="str">
            <v/>
          </cell>
          <cell r="U40">
            <v>0</v>
          </cell>
          <cell r="V40">
            <v>0</v>
          </cell>
          <cell r="W40" t="str">
            <v> </v>
          </cell>
        </row>
        <row r="41">
          <cell r="H41">
            <v>27.79</v>
          </cell>
          <cell r="I41">
            <v>27.08</v>
          </cell>
          <cell r="J41">
            <v>74</v>
          </cell>
          <cell r="K41">
            <v>0.0014561342592592594</v>
          </cell>
          <cell r="L41">
            <v>35</v>
          </cell>
          <cell r="M41">
            <v>0.0023354166666666666</v>
          </cell>
          <cell r="N41">
            <v>57.71</v>
          </cell>
          <cell r="S41" t="str">
            <v/>
          </cell>
          <cell r="T41" t="str">
            <v/>
          </cell>
          <cell r="U41" t="str">
            <v>Nordrhein -Westfalen</v>
          </cell>
          <cell r="V41" t="str">
            <v>Wilewski</v>
          </cell>
          <cell r="W41" t="str">
            <v>Daniel Wilewski</v>
          </cell>
        </row>
        <row r="42">
          <cell r="H42">
            <v>40.81</v>
          </cell>
          <cell r="I42">
            <v>35.46</v>
          </cell>
          <cell r="J42">
            <v>60</v>
          </cell>
          <cell r="K42">
            <v>0.001943287037037037</v>
          </cell>
          <cell r="L42">
            <v>65</v>
          </cell>
          <cell r="M42">
            <v>0.0035648148148148154</v>
          </cell>
          <cell r="N42">
            <v>59.67</v>
          </cell>
          <cell r="S42" t="str">
            <v/>
          </cell>
          <cell r="T42" t="str">
            <v/>
          </cell>
          <cell r="U42" t="str">
            <v>Baden-Württemberg</v>
          </cell>
          <cell r="V42" t="str">
            <v>Raddatz</v>
          </cell>
          <cell r="W42" t="str">
            <v>Marvin Raddatz</v>
          </cell>
        </row>
        <row r="43">
          <cell r="S43" t="str">
            <v/>
          </cell>
          <cell r="T43" t="str">
            <v/>
          </cell>
          <cell r="U43">
            <v>0</v>
          </cell>
          <cell r="V43">
            <v>0</v>
          </cell>
          <cell r="W43" t="str">
            <v> </v>
          </cell>
        </row>
        <row r="44">
          <cell r="S44" t="str">
            <v/>
          </cell>
          <cell r="T44" t="str">
            <v/>
          </cell>
          <cell r="U44">
            <v>0</v>
          </cell>
          <cell r="V44">
            <v>0</v>
          </cell>
          <cell r="W44" t="str">
            <v> </v>
          </cell>
        </row>
        <row r="45">
          <cell r="J45">
            <v>82</v>
          </cell>
          <cell r="K45">
            <v>0.0013077546296296294</v>
          </cell>
          <cell r="L45">
            <v>75</v>
          </cell>
          <cell r="M45">
            <v>0.002435185185185185</v>
          </cell>
          <cell r="N45">
            <v>59.5</v>
          </cell>
          <cell r="S45" t="str">
            <v/>
          </cell>
          <cell r="T45" t="str">
            <v/>
          </cell>
          <cell r="U45" t="str">
            <v>Baden-Württemberg</v>
          </cell>
          <cell r="V45" t="str">
            <v>Anthöfer</v>
          </cell>
          <cell r="W45" t="str">
            <v>Markus Anthöfer</v>
          </cell>
        </row>
        <row r="46">
          <cell r="J46">
            <v>90</v>
          </cell>
          <cell r="K46">
            <v>0.0013350694444444443</v>
          </cell>
          <cell r="L46">
            <v>75</v>
          </cell>
          <cell r="M46">
            <v>0.0026952546296296295</v>
          </cell>
          <cell r="N46">
            <v>56.4</v>
          </cell>
          <cell r="R46">
            <v>6</v>
          </cell>
          <cell r="S46">
            <v>1</v>
          </cell>
          <cell r="T46" t="str">
            <v>61</v>
          </cell>
          <cell r="U46" t="str">
            <v>Bayern</v>
          </cell>
          <cell r="V46" t="str">
            <v>Fischer</v>
          </cell>
          <cell r="W46" t="str">
            <v>Marius Fischer</v>
          </cell>
        </row>
        <row r="47">
          <cell r="J47">
            <v>74</v>
          </cell>
          <cell r="K47">
            <v>0.002051851851851852</v>
          </cell>
          <cell r="L47">
            <v>65</v>
          </cell>
          <cell r="M47">
            <v>0.0034332175925925923</v>
          </cell>
          <cell r="N47">
            <v>43.24</v>
          </cell>
          <cell r="S47" t="str">
            <v/>
          </cell>
          <cell r="T47" t="str">
            <v/>
          </cell>
          <cell r="U47" t="str">
            <v>Hessen</v>
          </cell>
          <cell r="V47" t="str">
            <v>Apel</v>
          </cell>
          <cell r="W47" t="str">
            <v>Caspar Apel</v>
          </cell>
        </row>
        <row r="48">
          <cell r="J48">
            <v>22</v>
          </cell>
          <cell r="K48">
            <v>0.0021226851851851854</v>
          </cell>
          <cell r="L48">
            <v>30</v>
          </cell>
          <cell r="M48">
            <v>0.004527546296296296</v>
          </cell>
          <cell r="N48">
            <v>43.16</v>
          </cell>
          <cell r="S48" t="str">
            <v/>
          </cell>
          <cell r="T48" t="str">
            <v/>
          </cell>
          <cell r="U48" t="str">
            <v>Schleswig-Holstein</v>
          </cell>
          <cell r="V48" t="str">
            <v>Lechelt</v>
          </cell>
          <cell r="W48" t="str">
            <v>Timo Lechelt</v>
          </cell>
        </row>
        <row r="49">
          <cell r="J49">
            <v>64</v>
          </cell>
          <cell r="K49">
            <v>0.001505324074074074</v>
          </cell>
          <cell r="L49">
            <v>50</v>
          </cell>
          <cell r="M49">
            <v>0.002475115740740741</v>
          </cell>
          <cell r="N49">
            <v>45.73</v>
          </cell>
          <cell r="S49" t="str">
            <v/>
          </cell>
          <cell r="T49" t="str">
            <v/>
          </cell>
          <cell r="U49" t="str">
            <v>Bayern</v>
          </cell>
          <cell r="V49" t="str">
            <v>Auer</v>
          </cell>
          <cell r="W49" t="str">
            <v>Michael Auer</v>
          </cell>
        </row>
        <row r="50">
          <cell r="S50" t="str">
            <v/>
          </cell>
          <cell r="T50" t="str">
            <v/>
          </cell>
          <cell r="U50">
            <v>0</v>
          </cell>
          <cell r="V50">
            <v>0</v>
          </cell>
          <cell r="W50" t="str">
            <v> </v>
          </cell>
        </row>
        <row r="51">
          <cell r="J51">
            <v>66</v>
          </cell>
          <cell r="K51">
            <v>0.0018413194444444443</v>
          </cell>
          <cell r="L51">
            <v>55</v>
          </cell>
          <cell r="M51">
            <v>0.003561226851851852</v>
          </cell>
          <cell r="N51">
            <v>47.23</v>
          </cell>
          <cell r="S51" t="str">
            <v/>
          </cell>
          <cell r="T51" t="str">
            <v/>
          </cell>
          <cell r="U51" t="str">
            <v>Baden-Württemberg</v>
          </cell>
          <cell r="V51" t="str">
            <v>Schmidberger</v>
          </cell>
          <cell r="W51" t="str">
            <v>Merlin Schmidberger</v>
          </cell>
        </row>
        <row r="52">
          <cell r="J52">
            <v>60</v>
          </cell>
          <cell r="K52">
            <v>0.001902083333333333</v>
          </cell>
          <cell r="L52">
            <v>20</v>
          </cell>
          <cell r="M52">
            <v>0.0028869212962962967</v>
          </cell>
          <cell r="N52">
            <v>46.59</v>
          </cell>
          <cell r="S52" t="str">
            <v/>
          </cell>
          <cell r="T52" t="str">
            <v/>
          </cell>
          <cell r="U52" t="str">
            <v>Niedersachsen</v>
          </cell>
          <cell r="V52" t="str">
            <v>Brock</v>
          </cell>
          <cell r="W52" t="str">
            <v>Christopher Brock</v>
          </cell>
        </row>
        <row r="53">
          <cell r="J53">
            <v>76</v>
          </cell>
          <cell r="K53">
            <v>0.0018518518518518517</v>
          </cell>
          <cell r="L53">
            <v>100</v>
          </cell>
          <cell r="M53">
            <v>0.0029418981481481483</v>
          </cell>
          <cell r="N53">
            <v>44.64</v>
          </cell>
          <cell r="R53">
            <v>9</v>
          </cell>
          <cell r="S53">
            <v>1</v>
          </cell>
          <cell r="T53" t="str">
            <v>91</v>
          </cell>
          <cell r="U53" t="str">
            <v>Nordrhein -Westfalen</v>
          </cell>
          <cell r="V53" t="str">
            <v>Moschkau</v>
          </cell>
          <cell r="W53" t="str">
            <v>Dennis Moschkau</v>
          </cell>
        </row>
        <row r="54">
          <cell r="J54">
            <v>62</v>
          </cell>
          <cell r="K54">
            <v>0.0014471064814814815</v>
          </cell>
          <cell r="L54">
            <v>85</v>
          </cell>
          <cell r="M54">
            <v>0.003201851851851852</v>
          </cell>
          <cell r="N54">
            <v>43.47</v>
          </cell>
          <cell r="S54" t="str">
            <v/>
          </cell>
          <cell r="T54" t="str">
            <v/>
          </cell>
          <cell r="U54" t="str">
            <v>Hessen</v>
          </cell>
          <cell r="V54" t="str">
            <v>Seiler</v>
          </cell>
          <cell r="W54" t="str">
            <v>Michael Seiler</v>
          </cell>
        </row>
        <row r="55">
          <cell r="J55">
            <v>50</v>
          </cell>
          <cell r="K55">
            <v>0.0016166666666666664</v>
          </cell>
          <cell r="L55">
            <v>40</v>
          </cell>
          <cell r="M55">
            <v>0.002984953703703703</v>
          </cell>
          <cell r="N55">
            <v>47.89</v>
          </cell>
          <cell r="R55">
            <v>2</v>
          </cell>
          <cell r="S55">
            <v>1</v>
          </cell>
          <cell r="T55" t="str">
            <v>21</v>
          </cell>
          <cell r="U55" t="str">
            <v>Rheinland-Pfalz</v>
          </cell>
          <cell r="V55" t="str">
            <v>Morgenroth</v>
          </cell>
          <cell r="W55" t="str">
            <v>Tobias Morgenroth</v>
          </cell>
        </row>
        <row r="56">
          <cell r="J56">
            <v>42</v>
          </cell>
          <cell r="K56">
            <v>0.0022450231481481483</v>
          </cell>
          <cell r="L56">
            <v>10</v>
          </cell>
          <cell r="M56">
            <v>0.004373148148148148</v>
          </cell>
          <cell r="N56">
            <v>28.36</v>
          </cell>
          <cell r="S56" t="str">
            <v/>
          </cell>
          <cell r="T56" t="str">
            <v/>
          </cell>
          <cell r="U56" t="str">
            <v>Rheinland-Pfalz</v>
          </cell>
          <cell r="V56" t="str">
            <v>Stenshorn</v>
          </cell>
          <cell r="W56" t="str">
            <v>Michael Stenshorn</v>
          </cell>
        </row>
        <row r="57">
          <cell r="J57">
            <v>72</v>
          </cell>
          <cell r="K57">
            <v>0.0020001157407407407</v>
          </cell>
          <cell r="L57">
            <v>65</v>
          </cell>
          <cell r="M57">
            <v>0.003278703703703704</v>
          </cell>
          <cell r="N57">
            <v>44.85</v>
          </cell>
          <cell r="S57" t="str">
            <v/>
          </cell>
          <cell r="T57" t="str">
            <v/>
          </cell>
          <cell r="U57" t="str">
            <v>Berlin</v>
          </cell>
          <cell r="V57" t="str">
            <v>Lattke</v>
          </cell>
          <cell r="W57" t="str">
            <v>Jonas Lattke</v>
          </cell>
        </row>
        <row r="58">
          <cell r="J58">
            <v>48</v>
          </cell>
          <cell r="K58">
            <v>0.001870138888888889</v>
          </cell>
          <cell r="L58">
            <v>25</v>
          </cell>
          <cell r="M58">
            <v>0.003980787037037037</v>
          </cell>
          <cell r="N58">
            <v>37.73</v>
          </cell>
          <cell r="S58" t="str">
            <v/>
          </cell>
          <cell r="T58" t="str">
            <v/>
          </cell>
          <cell r="U58" t="str">
            <v>Mecklenburg-Vorpommern</v>
          </cell>
          <cell r="V58" t="str">
            <v>Scheck</v>
          </cell>
          <cell r="W58" t="str">
            <v>Maximilian Scheck</v>
          </cell>
        </row>
        <row r="59">
          <cell r="J59">
            <v>66</v>
          </cell>
          <cell r="K59">
            <v>0.0020381944444444445</v>
          </cell>
          <cell r="L59">
            <v>45</v>
          </cell>
          <cell r="M59">
            <v>0.003312037037037037</v>
          </cell>
          <cell r="N59">
            <v>52.47</v>
          </cell>
          <cell r="S59" t="str">
            <v/>
          </cell>
          <cell r="T59" t="str">
            <v/>
          </cell>
          <cell r="U59" t="str">
            <v>Baden-Württemberg</v>
          </cell>
          <cell r="V59" t="str">
            <v>Schneider</v>
          </cell>
          <cell r="W59" t="str">
            <v>Marc Schneider</v>
          </cell>
        </row>
        <row r="60">
          <cell r="J60">
            <v>90</v>
          </cell>
          <cell r="K60">
            <v>0.001387037037037037</v>
          </cell>
          <cell r="L60">
            <v>80</v>
          </cell>
          <cell r="M60">
            <v>0.002340625</v>
          </cell>
          <cell r="N60">
            <v>55.45</v>
          </cell>
          <cell r="R60">
            <v>7</v>
          </cell>
          <cell r="S60">
            <v>1</v>
          </cell>
          <cell r="T60" t="str">
            <v>71</v>
          </cell>
          <cell r="U60" t="str">
            <v>Nordrhein -Westfalen</v>
          </cell>
          <cell r="V60" t="str">
            <v>Müskens</v>
          </cell>
          <cell r="W60" t="str">
            <v>Jonas Müskens</v>
          </cell>
        </row>
        <row r="61">
          <cell r="J61">
            <v>64</v>
          </cell>
          <cell r="K61">
            <v>0.0025628472222222224</v>
          </cell>
          <cell r="L61">
            <v>50</v>
          </cell>
          <cell r="M61">
            <v>0.0033314814814814817</v>
          </cell>
          <cell r="N61">
            <v>28.04</v>
          </cell>
          <cell r="R61">
            <v>1</v>
          </cell>
          <cell r="S61">
            <v>1</v>
          </cell>
          <cell r="T61" t="str">
            <v>11</v>
          </cell>
          <cell r="U61" t="str">
            <v>Rheinland-Pfalz</v>
          </cell>
          <cell r="V61" t="str">
            <v>Kaufmann</v>
          </cell>
          <cell r="W61" t="str">
            <v>Jan Kaufmann</v>
          </cell>
        </row>
        <row r="62">
          <cell r="J62">
            <v>70</v>
          </cell>
          <cell r="K62">
            <v>0.002767939814814815</v>
          </cell>
          <cell r="L62">
            <v>60</v>
          </cell>
          <cell r="M62">
            <v>0.00346099537037037</v>
          </cell>
          <cell r="N62">
            <v>47.65</v>
          </cell>
          <cell r="R62">
            <v>8</v>
          </cell>
          <cell r="S62">
            <v>1</v>
          </cell>
          <cell r="T62" t="str">
            <v>81</v>
          </cell>
          <cell r="U62" t="str">
            <v>Schleswig-Holstein</v>
          </cell>
          <cell r="V62" t="str">
            <v>Maire</v>
          </cell>
          <cell r="W62" t="str">
            <v>Marvin Maire</v>
          </cell>
        </row>
        <row r="63">
          <cell r="S63" t="str">
            <v/>
          </cell>
          <cell r="T63" t="str">
            <v/>
          </cell>
          <cell r="U63">
            <v>0</v>
          </cell>
          <cell r="V63">
            <v>0</v>
          </cell>
          <cell r="W63" t="str">
            <v> </v>
          </cell>
        </row>
        <row r="64">
          <cell r="J64">
            <v>52</v>
          </cell>
          <cell r="K64">
            <v>0.0020150462962962965</v>
          </cell>
          <cell r="L64">
            <v>40</v>
          </cell>
          <cell r="M64">
            <v>0.0036260416666666663</v>
          </cell>
          <cell r="N64">
            <v>43.36</v>
          </cell>
          <cell r="S64" t="str">
            <v/>
          </cell>
          <cell r="T64" t="str">
            <v/>
          </cell>
          <cell r="U64" t="str">
            <v>Mecklenburg-Vorpommern</v>
          </cell>
          <cell r="V64" t="str">
            <v>Weidermann</v>
          </cell>
          <cell r="W64" t="str">
            <v>Hannes Weidermann</v>
          </cell>
        </row>
        <row r="65">
          <cell r="J65">
            <v>56</v>
          </cell>
          <cell r="K65">
            <v>0.0018751157407407406</v>
          </cell>
          <cell r="L65">
            <v>75</v>
          </cell>
          <cell r="M65">
            <v>0.003203472222222222</v>
          </cell>
          <cell r="N65">
            <v>52.33</v>
          </cell>
          <cell r="R65">
            <v>3</v>
          </cell>
          <cell r="S65">
            <v>1</v>
          </cell>
          <cell r="T65" t="str">
            <v>31</v>
          </cell>
          <cell r="U65" t="str">
            <v>Berlin</v>
          </cell>
          <cell r="V65" t="str">
            <v>Leuthäuser</v>
          </cell>
          <cell r="W65" t="str">
            <v>Dennis Leuthäuser</v>
          </cell>
        </row>
        <row r="66">
          <cell r="J66">
            <v>54</v>
          </cell>
          <cell r="K66">
            <v>0.001575810185185185</v>
          </cell>
          <cell r="L66">
            <v>50</v>
          </cell>
          <cell r="M66">
            <v>0.002579976851851852</v>
          </cell>
          <cell r="N66">
            <v>0</v>
          </cell>
          <cell r="R66">
            <v>5</v>
          </cell>
          <cell r="S66">
            <v>1</v>
          </cell>
          <cell r="T66" t="str">
            <v>51</v>
          </cell>
          <cell r="U66" t="str">
            <v>Niedersachsen</v>
          </cell>
          <cell r="V66" t="str">
            <v>Stell</v>
          </cell>
          <cell r="W66" t="str">
            <v>Jens Stell</v>
          </cell>
        </row>
        <row r="67">
          <cell r="U67">
            <v>0</v>
          </cell>
          <cell r="V67">
            <v>0</v>
          </cell>
          <cell r="W67" t="str">
            <v> </v>
          </cell>
        </row>
        <row r="68">
          <cell r="S68" t="str">
            <v/>
          </cell>
          <cell r="T68" t="str">
            <v/>
          </cell>
          <cell r="U68">
            <v>0</v>
          </cell>
          <cell r="V68">
            <v>0</v>
          </cell>
          <cell r="W68" t="str">
            <v> </v>
          </cell>
        </row>
        <row r="69">
          <cell r="S69" t="str">
            <v/>
          </cell>
          <cell r="T69" t="str">
            <v/>
          </cell>
          <cell r="U69">
            <v>0</v>
          </cell>
          <cell r="V69">
            <v>0</v>
          </cell>
          <cell r="W69" t="str">
            <v> </v>
          </cell>
        </row>
        <row r="70">
          <cell r="S70" t="str">
            <v/>
          </cell>
          <cell r="T70" t="str">
            <v/>
          </cell>
          <cell r="U70">
            <v>0</v>
          </cell>
          <cell r="V70">
            <v>0</v>
          </cell>
          <cell r="W70" t="str">
            <v> </v>
          </cell>
        </row>
        <row r="71">
          <cell r="H71">
            <v>39.79</v>
          </cell>
          <cell r="I71">
            <v>38.29</v>
          </cell>
          <cell r="J71">
            <v>90</v>
          </cell>
          <cell r="K71">
            <v>0.001705208333333333</v>
          </cell>
          <cell r="L71">
            <v>55</v>
          </cell>
          <cell r="M71">
            <v>0.0033069444444444444</v>
          </cell>
          <cell r="N71">
            <v>55.45</v>
          </cell>
          <cell r="S71" t="str">
            <v/>
          </cell>
          <cell r="T71" t="str">
            <v/>
          </cell>
          <cell r="U71" t="str">
            <v>Nordrhein -Westfalen</v>
          </cell>
          <cell r="V71" t="str">
            <v>Haack</v>
          </cell>
          <cell r="W71" t="str">
            <v>Franziska Haack</v>
          </cell>
        </row>
        <row r="72">
          <cell r="H72">
            <v>33.16</v>
          </cell>
          <cell r="I72">
            <v>29.94</v>
          </cell>
          <cell r="J72">
            <v>66</v>
          </cell>
          <cell r="K72">
            <v>0.0017300925925925927</v>
          </cell>
          <cell r="L72">
            <v>55</v>
          </cell>
          <cell r="M72">
            <v>0.0031620370370370374</v>
          </cell>
          <cell r="N72">
            <v>59.86</v>
          </cell>
          <cell r="R72">
            <v>11</v>
          </cell>
          <cell r="S72">
            <v>2</v>
          </cell>
          <cell r="T72" t="str">
            <v>112</v>
          </cell>
          <cell r="U72" t="str">
            <v>Mecklenburg-Vorpommern</v>
          </cell>
          <cell r="V72" t="str">
            <v>Ehrke</v>
          </cell>
          <cell r="W72" t="str">
            <v>Kathleen Ehrke</v>
          </cell>
        </row>
        <row r="73">
          <cell r="H73">
            <v>25.55</v>
          </cell>
          <cell r="I73">
            <v>25.4</v>
          </cell>
          <cell r="J73">
            <v>62</v>
          </cell>
          <cell r="K73">
            <v>0.002149884259259259</v>
          </cell>
          <cell r="L73">
            <v>35</v>
          </cell>
          <cell r="M73">
            <v>0.0032468749999999998</v>
          </cell>
          <cell r="N73">
            <v>0</v>
          </cell>
          <cell r="R73">
            <v>12</v>
          </cell>
          <cell r="S73">
            <v>2</v>
          </cell>
          <cell r="T73" t="str">
            <v>122</v>
          </cell>
          <cell r="U73" t="str">
            <v>Rheinland-Pfalz</v>
          </cell>
          <cell r="V73" t="str">
            <v>Lang</v>
          </cell>
          <cell r="W73" t="str">
            <v>Sandra Lang</v>
          </cell>
        </row>
        <row r="74">
          <cell r="H74">
            <v>32.85</v>
          </cell>
          <cell r="I74">
            <v>32.32</v>
          </cell>
          <cell r="J74">
            <v>72</v>
          </cell>
          <cell r="K74">
            <v>0.0013707175925925926</v>
          </cell>
          <cell r="L74">
            <v>65</v>
          </cell>
          <cell r="M74">
            <v>0.002495023148148148</v>
          </cell>
          <cell r="N74">
            <v>53.13</v>
          </cell>
          <cell r="R74">
            <v>10</v>
          </cell>
          <cell r="S74">
            <v>2</v>
          </cell>
          <cell r="T74" t="str">
            <v>102</v>
          </cell>
          <cell r="U74" t="str">
            <v>Bayern</v>
          </cell>
          <cell r="V74" t="str">
            <v>Aurnhammer</v>
          </cell>
          <cell r="W74" t="str">
            <v>Jacqueline Aurnhammer</v>
          </cell>
        </row>
        <row r="75">
          <cell r="H75">
            <v>43.64</v>
          </cell>
          <cell r="I75">
            <v>43.4</v>
          </cell>
          <cell r="J75">
            <v>92</v>
          </cell>
          <cell r="K75">
            <v>0.0019936342592592597</v>
          </cell>
          <cell r="L75">
            <v>75</v>
          </cell>
          <cell r="M75">
            <v>0.002946990740740741</v>
          </cell>
          <cell r="N75">
            <v>57.24</v>
          </cell>
          <cell r="S75" t="str">
            <v/>
          </cell>
          <cell r="T75" t="str">
            <v/>
          </cell>
          <cell r="U75" t="str">
            <v>Sachsen-Anhalt</v>
          </cell>
          <cell r="V75" t="str">
            <v>Grimm</v>
          </cell>
          <cell r="W75" t="str">
            <v>Stephanie Grimm</v>
          </cell>
        </row>
        <row r="76">
          <cell r="H76">
            <v>31.65</v>
          </cell>
          <cell r="I76">
            <v>31.51</v>
          </cell>
          <cell r="J76">
            <v>48</v>
          </cell>
          <cell r="K76">
            <v>0.002144097222222222</v>
          </cell>
          <cell r="L76">
            <v>25</v>
          </cell>
          <cell r="M76">
            <v>0.003530092592592592</v>
          </cell>
          <cell r="N76">
            <v>0</v>
          </cell>
          <cell r="S76" t="str">
            <v/>
          </cell>
          <cell r="T76" t="str">
            <v/>
          </cell>
          <cell r="U76" t="str">
            <v>Baden-Württemberg</v>
          </cell>
          <cell r="V76" t="str">
            <v>Raddatz</v>
          </cell>
          <cell r="W76" t="str">
            <v>Meike Raddatz</v>
          </cell>
        </row>
        <row r="77">
          <cell r="S77" t="str">
            <v/>
          </cell>
          <cell r="T77" t="str">
            <v/>
          </cell>
          <cell r="U77">
            <v>0</v>
          </cell>
          <cell r="V77">
            <v>0</v>
          </cell>
          <cell r="W77" t="str">
            <v> </v>
          </cell>
        </row>
        <row r="78">
          <cell r="S78" t="str">
            <v/>
          </cell>
          <cell r="T78" t="str">
            <v/>
          </cell>
          <cell r="U78">
            <v>0</v>
          </cell>
          <cell r="V78">
            <v>0</v>
          </cell>
          <cell r="W78" t="str">
            <v> </v>
          </cell>
        </row>
        <row r="79">
          <cell r="J79">
            <v>74</v>
          </cell>
          <cell r="K79">
            <v>0.0017245370370370372</v>
          </cell>
          <cell r="L79">
            <v>45</v>
          </cell>
          <cell r="M79">
            <v>0.003290625</v>
          </cell>
          <cell r="N79">
            <v>59.57</v>
          </cell>
          <cell r="R79">
            <v>4</v>
          </cell>
          <cell r="S79">
            <v>1</v>
          </cell>
          <cell r="T79" t="str">
            <v>41</v>
          </cell>
          <cell r="U79" t="str">
            <v>Berlin</v>
          </cell>
          <cell r="V79" t="str">
            <v>Eggert</v>
          </cell>
          <cell r="W79" t="str">
            <v>Isabell Eggert</v>
          </cell>
        </row>
        <row r="80">
          <cell r="J80">
            <v>52</v>
          </cell>
          <cell r="K80">
            <v>0.0024652777777777776</v>
          </cell>
          <cell r="L80">
            <v>55</v>
          </cell>
          <cell r="M80">
            <v>0.003802430555555556</v>
          </cell>
          <cell r="N80">
            <v>22.64</v>
          </cell>
          <cell r="R80">
            <v>12</v>
          </cell>
          <cell r="S80">
            <v>1</v>
          </cell>
          <cell r="T80" t="str">
            <v>121</v>
          </cell>
          <cell r="U80" t="str">
            <v>Rheinland-Pfalz</v>
          </cell>
          <cell r="V80" t="str">
            <v>Gräf</v>
          </cell>
          <cell r="W80" t="str">
            <v>Svenja Gräf</v>
          </cell>
        </row>
        <row r="81">
          <cell r="J81">
            <v>62</v>
          </cell>
          <cell r="K81">
            <v>0.0022685185185185182</v>
          </cell>
          <cell r="L81">
            <v>45</v>
          </cell>
          <cell r="M81">
            <v>0.002975578703703704</v>
          </cell>
          <cell r="N81">
            <v>38.17</v>
          </cell>
          <cell r="R81">
            <v>11</v>
          </cell>
          <cell r="S81">
            <v>1</v>
          </cell>
          <cell r="T81" t="str">
            <v>111</v>
          </cell>
          <cell r="U81" t="str">
            <v>Mecklenburg-Vorpommern</v>
          </cell>
          <cell r="V81" t="str">
            <v>Greese</v>
          </cell>
          <cell r="W81" t="str">
            <v>Maxi Greese</v>
          </cell>
        </row>
        <row r="82">
          <cell r="J82">
            <v>72</v>
          </cell>
          <cell r="K82">
            <v>0.0022453703703703702</v>
          </cell>
          <cell r="L82">
            <v>45</v>
          </cell>
          <cell r="M82">
            <v>0.004984375</v>
          </cell>
          <cell r="N82">
            <v>48.54</v>
          </cell>
          <cell r="S82" t="str">
            <v/>
          </cell>
          <cell r="T82" t="str">
            <v/>
          </cell>
          <cell r="U82" t="str">
            <v>Sachsen</v>
          </cell>
          <cell r="V82" t="str">
            <v>Hunold</v>
          </cell>
          <cell r="W82" t="str">
            <v>Emily Hunold</v>
          </cell>
        </row>
        <row r="83">
          <cell r="J83">
            <v>34</v>
          </cell>
          <cell r="K83">
            <v>0.001990740740740741</v>
          </cell>
          <cell r="L83">
            <v>55</v>
          </cell>
          <cell r="M83">
            <v>0.004553703703703704</v>
          </cell>
          <cell r="N83">
            <v>37.56</v>
          </cell>
          <cell r="S83" t="str">
            <v/>
          </cell>
          <cell r="T83" t="str">
            <v/>
          </cell>
          <cell r="U83" t="str">
            <v>Hessen</v>
          </cell>
          <cell r="V83" t="str">
            <v>Krah</v>
          </cell>
          <cell r="W83" t="str">
            <v>Katharina Krah</v>
          </cell>
        </row>
        <row r="84">
          <cell r="J84">
            <v>58</v>
          </cell>
          <cell r="K84">
            <v>0.0017476851851851852</v>
          </cell>
          <cell r="L84">
            <v>60</v>
          </cell>
          <cell r="M84">
            <v>0.0032179398148148145</v>
          </cell>
          <cell r="N84">
            <v>43.84</v>
          </cell>
          <cell r="R84">
            <v>10</v>
          </cell>
          <cell r="S84">
            <v>1</v>
          </cell>
          <cell r="T84" t="str">
            <v>101</v>
          </cell>
          <cell r="U84" t="str">
            <v>Bayern</v>
          </cell>
          <cell r="V84" t="str">
            <v>Maier</v>
          </cell>
          <cell r="W84" t="str">
            <v>Andrea Maier</v>
          </cell>
        </row>
        <row r="85">
          <cell r="J85">
            <v>74</v>
          </cell>
          <cell r="K85">
            <v>0.0023958333333333336</v>
          </cell>
          <cell r="L85">
            <v>70</v>
          </cell>
          <cell r="M85">
            <v>0.004428935185185185</v>
          </cell>
          <cell r="N85">
            <v>52.43</v>
          </cell>
          <cell r="R85">
            <v>13</v>
          </cell>
          <cell r="S85">
            <v>2</v>
          </cell>
          <cell r="T85" t="str">
            <v>132</v>
          </cell>
          <cell r="U85" t="str">
            <v>Sachsen</v>
          </cell>
          <cell r="V85" t="str">
            <v>Nitschke</v>
          </cell>
          <cell r="W85" t="str">
            <v>Julia Nitschke</v>
          </cell>
        </row>
        <row r="86">
          <cell r="J86">
            <v>76</v>
          </cell>
          <cell r="K86">
            <v>0.0017939814814814815</v>
          </cell>
          <cell r="L86">
            <v>65</v>
          </cell>
          <cell r="M86">
            <v>0.0035349537037037038</v>
          </cell>
          <cell r="N86">
            <v>46.66</v>
          </cell>
          <cell r="R86">
            <v>13</v>
          </cell>
          <cell r="S86">
            <v>1</v>
          </cell>
          <cell r="T86" t="str">
            <v>131</v>
          </cell>
          <cell r="U86" t="str">
            <v>Sachsen</v>
          </cell>
          <cell r="V86" t="str">
            <v>Ramm</v>
          </cell>
          <cell r="W86" t="str">
            <v>Lisa-Marie Ramm</v>
          </cell>
        </row>
      </sheetData>
      <sheetData sheetId="2">
        <row r="7">
          <cell r="H7" t="str">
            <v>Fliege Weit / Summe</v>
          </cell>
          <cell r="L7" t="str">
            <v>Gewicht Weit Punkte</v>
          </cell>
          <cell r="Q7" t="str">
            <v>Fliege Weit Lachs / Summe</v>
          </cell>
          <cell r="S7" t="str">
            <v>Gewicht Weit 18g Punkte</v>
          </cell>
        </row>
        <row r="9">
          <cell r="H9">
            <v>100.78999999999999</v>
          </cell>
          <cell r="L9">
            <v>102.27000000000001</v>
          </cell>
          <cell r="N9">
            <v>467.05999999999995</v>
          </cell>
          <cell r="Y9" t="str">
            <v>Malte Krieger</v>
          </cell>
          <cell r="Z9">
            <v>758.5649999999999</v>
          </cell>
          <cell r="AA9" t="str">
            <v>7K</v>
          </cell>
        </row>
        <row r="10">
          <cell r="H10">
            <v>92.3</v>
          </cell>
          <cell r="L10">
            <v>97.695</v>
          </cell>
          <cell r="N10">
            <v>464.995</v>
          </cell>
          <cell r="Y10" t="str">
            <v>Jean-Paul Kuhfahl</v>
          </cell>
          <cell r="Z10">
            <v>719.1600000000001</v>
          </cell>
          <cell r="AA10" t="str">
            <v>7K</v>
          </cell>
        </row>
        <row r="11">
          <cell r="H11">
            <v>67.47</v>
          </cell>
          <cell r="L11">
            <v>90.72</v>
          </cell>
          <cell r="N11">
            <v>362.19000000000005</v>
          </cell>
          <cell r="Y11" t="str">
            <v>Martin Willam</v>
          </cell>
          <cell r="Z11">
            <v>615.1400000000001</v>
          </cell>
          <cell r="AA11" t="str">
            <v>7K</v>
          </cell>
        </row>
        <row r="12">
          <cell r="H12">
            <v>81.25999999999999</v>
          </cell>
          <cell r="L12">
            <v>92.88</v>
          </cell>
          <cell r="N12">
            <v>344.14</v>
          </cell>
          <cell r="Y12" t="str">
            <v>Sven Skeyde</v>
          </cell>
          <cell r="Z12">
            <v>445.5</v>
          </cell>
          <cell r="AA12" t="str">
            <v>7K</v>
          </cell>
        </row>
        <row r="13">
          <cell r="H13">
            <v>86.18</v>
          </cell>
          <cell r="L13">
            <v>86.01</v>
          </cell>
          <cell r="N13">
            <v>396.19</v>
          </cell>
          <cell r="Y13" t="str">
            <v>Patrick Greese</v>
          </cell>
          <cell r="Z13">
            <v>661.865</v>
          </cell>
          <cell r="AA13" t="str">
            <v>7K</v>
          </cell>
        </row>
        <row r="14">
          <cell r="H14">
            <v>99.61</v>
          </cell>
          <cell r="L14">
            <v>83.92500000000001</v>
          </cell>
          <cell r="N14">
            <v>346.535</v>
          </cell>
          <cell r="Y14" t="str">
            <v>Kai-Uwe Noffke</v>
          </cell>
          <cell r="Z14">
            <v>571.5550000000001</v>
          </cell>
          <cell r="AA14" t="str">
            <v>7K</v>
          </cell>
        </row>
        <row r="15">
          <cell r="H15">
            <v>74.04</v>
          </cell>
          <cell r="L15">
            <v>93.30000000000001</v>
          </cell>
          <cell r="N15">
            <v>336.34000000000003</v>
          </cell>
          <cell r="Y15" t="str">
            <v>Florian Denker</v>
          </cell>
          <cell r="Z15">
            <v>569.97</v>
          </cell>
          <cell r="AA15" t="str">
            <v>7K</v>
          </cell>
        </row>
        <row r="16">
          <cell r="H16">
            <v>77.84</v>
          </cell>
          <cell r="L16">
            <v>98.10000000000001</v>
          </cell>
          <cell r="N16">
            <v>449.94000000000005</v>
          </cell>
          <cell r="Y16" t="str">
            <v>Christian Petzold</v>
          </cell>
          <cell r="Z16">
            <v>722.47</v>
          </cell>
          <cell r="AA16" t="str">
            <v>7K</v>
          </cell>
        </row>
        <row r="17">
          <cell r="H17">
            <v>80.99</v>
          </cell>
          <cell r="L17">
            <v>86.385</v>
          </cell>
          <cell r="N17">
            <v>305.375</v>
          </cell>
          <cell r="Y17" t="str">
            <v>Benjamin Lang</v>
          </cell>
          <cell r="Z17">
            <v>533.145</v>
          </cell>
          <cell r="AA17" t="str">
            <v>7K</v>
          </cell>
        </row>
        <row r="18">
          <cell r="H18">
            <v>69.69</v>
          </cell>
          <cell r="L18">
            <v>94.19999999999999</v>
          </cell>
          <cell r="N18">
            <v>393.89</v>
          </cell>
          <cell r="Y18" t="str">
            <v>Daniel Schreiner</v>
          </cell>
          <cell r="Z18">
            <v>641.855</v>
          </cell>
          <cell r="AA18" t="str">
            <v>7K</v>
          </cell>
        </row>
        <row r="19">
          <cell r="H19">
            <v>98.13</v>
          </cell>
          <cell r="L19">
            <v>97.32</v>
          </cell>
          <cell r="N19">
            <v>468.45</v>
          </cell>
          <cell r="Y19" t="str">
            <v>Evgeni Demin</v>
          </cell>
          <cell r="Z19">
            <v>739.3199999999999</v>
          </cell>
          <cell r="AA19" t="str">
            <v>7K</v>
          </cell>
        </row>
        <row r="20">
          <cell r="H20">
            <v>83.52000000000001</v>
          </cell>
          <cell r="L20">
            <v>98.565</v>
          </cell>
          <cell r="N20">
            <v>447.085</v>
          </cell>
          <cell r="Y20" t="str">
            <v>Charlie Räther</v>
          </cell>
          <cell r="Z20">
            <v>700.67</v>
          </cell>
          <cell r="AA20" t="str">
            <v>7K</v>
          </cell>
        </row>
        <row r="21">
          <cell r="H21">
            <v>83.73</v>
          </cell>
          <cell r="L21">
            <v>87.885</v>
          </cell>
          <cell r="N21">
            <v>392.615</v>
          </cell>
          <cell r="Y21" t="str">
            <v>Daniel Baumann</v>
          </cell>
          <cell r="Z21">
            <v>659.1299999999999</v>
          </cell>
          <cell r="AA21" t="str">
            <v>7K</v>
          </cell>
        </row>
        <row r="22">
          <cell r="H22">
            <v>64.27</v>
          </cell>
          <cell r="L22">
            <v>0</v>
          </cell>
          <cell r="N22">
            <v>200.26999999999998</v>
          </cell>
          <cell r="Y22" t="str">
            <v>Niklas Weber</v>
          </cell>
          <cell r="Z22">
            <v>315.58</v>
          </cell>
          <cell r="AA22" t="str">
            <v>7K</v>
          </cell>
        </row>
        <row r="23">
          <cell r="H23">
            <v>74.11</v>
          </cell>
          <cell r="L23">
            <v>81.735</v>
          </cell>
          <cell r="N23">
            <v>285.845</v>
          </cell>
          <cell r="Y23" t="str">
            <v>Raphael Berghoff</v>
          </cell>
          <cell r="Z23">
            <v>508.44500000000005</v>
          </cell>
          <cell r="AA23" t="str">
            <v>7K</v>
          </cell>
        </row>
        <row r="24">
          <cell r="H24">
            <v>72.28</v>
          </cell>
          <cell r="L24">
            <v>0</v>
          </cell>
          <cell r="N24">
            <v>175.28</v>
          </cell>
          <cell r="Y24" t="str">
            <v>Florian Stephan</v>
          </cell>
          <cell r="Z24">
            <v>280.7</v>
          </cell>
          <cell r="AA24" t="str">
            <v>7K</v>
          </cell>
        </row>
        <row r="25">
          <cell r="H25">
            <v>64.13</v>
          </cell>
          <cell r="L25">
            <v>94.77</v>
          </cell>
          <cell r="N25">
            <v>320.9</v>
          </cell>
          <cell r="Y25" t="str">
            <v>Martin Joppe</v>
          </cell>
          <cell r="Z25">
            <v>439.33</v>
          </cell>
          <cell r="AA25" t="str">
            <v>7K</v>
          </cell>
        </row>
        <row r="26">
          <cell r="H26">
            <v>79.31</v>
          </cell>
          <cell r="L26">
            <v>97.5</v>
          </cell>
          <cell r="N26">
            <v>449.81</v>
          </cell>
          <cell r="Y26" t="str">
            <v>Dirk Schönberg</v>
          </cell>
          <cell r="Z26">
            <v>677.395</v>
          </cell>
          <cell r="AA26" t="str">
            <v>7K</v>
          </cell>
        </row>
        <row r="27">
          <cell r="H27">
            <v>85.25</v>
          </cell>
          <cell r="L27">
            <v>87.78</v>
          </cell>
          <cell r="N27">
            <v>283.03</v>
          </cell>
          <cell r="Y27" t="str">
            <v>Denis Schnurrenberger</v>
          </cell>
          <cell r="Z27">
            <v>382.39</v>
          </cell>
          <cell r="AA27" t="str">
            <v>7K</v>
          </cell>
        </row>
        <row r="28">
          <cell r="H28">
            <v>64.85</v>
          </cell>
          <cell r="L28">
            <v>74.28</v>
          </cell>
          <cell r="N28">
            <v>277.13</v>
          </cell>
          <cell r="Y28" t="str">
            <v>Kevin Manns</v>
          </cell>
          <cell r="Z28">
            <v>469.715</v>
          </cell>
          <cell r="AA28" t="str">
            <v>7K</v>
          </cell>
        </row>
        <row r="30">
          <cell r="Y30" t="str">
            <v> </v>
          </cell>
          <cell r="Z30">
            <v>0</v>
          </cell>
          <cell r="AA30" t="str">
            <v>3K</v>
          </cell>
        </row>
        <row r="31">
          <cell r="Y31" t="str">
            <v> </v>
          </cell>
          <cell r="Z31">
            <v>0</v>
          </cell>
          <cell r="AA31" t="str">
            <v>3K</v>
          </cell>
        </row>
        <row r="32">
          <cell r="H32">
            <v>87.02</v>
          </cell>
          <cell r="L32">
            <v>92.595</v>
          </cell>
          <cell r="N32">
            <v>456.615</v>
          </cell>
          <cell r="Y32" t="str">
            <v>Daniel Fischer</v>
          </cell>
          <cell r="Z32">
            <v>456.615</v>
          </cell>
          <cell r="AA32" t="str">
            <v>5K</v>
          </cell>
        </row>
        <row r="33">
          <cell r="H33">
            <v>87.81</v>
          </cell>
          <cell r="L33">
            <v>95.05499999999999</v>
          </cell>
          <cell r="N33">
            <v>408.865</v>
          </cell>
          <cell r="Y33" t="str">
            <v>Bastian Heiden</v>
          </cell>
          <cell r="Z33">
            <v>408.865</v>
          </cell>
          <cell r="AA33" t="str">
            <v>5K</v>
          </cell>
        </row>
        <row r="34">
          <cell r="H34">
            <v>85.38</v>
          </cell>
          <cell r="L34">
            <v>82.5</v>
          </cell>
          <cell r="N34">
            <v>359.88</v>
          </cell>
          <cell r="Y34" t="str">
            <v>Jan Geisler</v>
          </cell>
          <cell r="Z34">
            <v>359.88</v>
          </cell>
          <cell r="AA34" t="str">
            <v>5K</v>
          </cell>
        </row>
        <row r="35">
          <cell r="H35">
            <v>60.5</v>
          </cell>
          <cell r="L35">
            <v>77.88</v>
          </cell>
          <cell r="N35">
            <v>334.38</v>
          </cell>
          <cell r="Y35" t="str">
            <v>Felix Krätschmer</v>
          </cell>
          <cell r="Z35">
            <v>334.38</v>
          </cell>
          <cell r="AA35" t="str">
            <v>5K</v>
          </cell>
        </row>
        <row r="36">
          <cell r="H36">
            <v>77.78</v>
          </cell>
          <cell r="L36">
            <v>89.01</v>
          </cell>
          <cell r="N36">
            <v>379.78999999999996</v>
          </cell>
          <cell r="Y36" t="str">
            <v>Michael Sexton</v>
          </cell>
          <cell r="Z36">
            <v>379.78999999999996</v>
          </cell>
          <cell r="AA36" t="str">
            <v>5K</v>
          </cell>
        </row>
        <row r="37">
          <cell r="H37">
            <v>70.74000000000001</v>
          </cell>
          <cell r="L37">
            <v>85.17</v>
          </cell>
          <cell r="N37">
            <v>329.91</v>
          </cell>
          <cell r="Y37" t="str">
            <v>Martin Auer</v>
          </cell>
          <cell r="Z37">
            <v>329.91</v>
          </cell>
          <cell r="AA37" t="str">
            <v>5K</v>
          </cell>
        </row>
        <row r="38">
          <cell r="H38">
            <v>59.79</v>
          </cell>
          <cell r="L38">
            <v>92.205</v>
          </cell>
          <cell r="N38">
            <v>342.995</v>
          </cell>
          <cell r="Y38" t="str">
            <v>Hendrik Voß</v>
          </cell>
          <cell r="Z38">
            <v>342.995</v>
          </cell>
          <cell r="AA38" t="str">
            <v>5K</v>
          </cell>
        </row>
        <row r="39">
          <cell r="H39">
            <v>60.34</v>
          </cell>
          <cell r="L39">
            <v>82.42500000000001</v>
          </cell>
          <cell r="N39">
            <v>361.76500000000004</v>
          </cell>
          <cell r="Y39" t="str">
            <v>Lukas Bachhuber</v>
          </cell>
          <cell r="Z39">
            <v>361.76500000000004</v>
          </cell>
          <cell r="AA39" t="str">
            <v>5K</v>
          </cell>
        </row>
        <row r="40">
          <cell r="H40">
            <v>65.65</v>
          </cell>
          <cell r="L40">
            <v>79.875</v>
          </cell>
          <cell r="N40">
            <v>401.525</v>
          </cell>
          <cell r="Y40" t="str">
            <v>Christian Bach</v>
          </cell>
          <cell r="Z40">
            <v>401.525</v>
          </cell>
          <cell r="AA40" t="str">
            <v>5K</v>
          </cell>
        </row>
        <row r="41">
          <cell r="H41">
            <v>70.65</v>
          </cell>
          <cell r="L41">
            <v>63.84</v>
          </cell>
          <cell r="N41">
            <v>334.49</v>
          </cell>
          <cell r="Y41" t="str">
            <v>Maximilian Kozmin</v>
          </cell>
          <cell r="Z41">
            <v>334.49</v>
          </cell>
          <cell r="AA41" t="str">
            <v>5K</v>
          </cell>
        </row>
        <row r="42">
          <cell r="H42">
            <v>71.58000000000001</v>
          </cell>
          <cell r="L42">
            <v>80.91</v>
          </cell>
          <cell r="N42">
            <v>369.49</v>
          </cell>
          <cell r="Y42" t="str">
            <v>David Brückner</v>
          </cell>
          <cell r="Z42">
            <v>369.49</v>
          </cell>
          <cell r="AA42" t="str">
            <v>5K</v>
          </cell>
        </row>
        <row r="43">
          <cell r="H43">
            <v>93.61</v>
          </cell>
          <cell r="L43">
            <v>99.42</v>
          </cell>
          <cell r="N43">
            <v>427.03000000000003</v>
          </cell>
          <cell r="Y43" t="str">
            <v>Christian Hildebrandt</v>
          </cell>
          <cell r="Z43">
            <v>427.03000000000003</v>
          </cell>
          <cell r="AA43" t="str">
            <v>5K</v>
          </cell>
        </row>
        <row r="44">
          <cell r="H44">
            <v>88.97</v>
          </cell>
          <cell r="L44">
            <v>88.02</v>
          </cell>
          <cell r="N44">
            <v>408.99</v>
          </cell>
          <cell r="Y44" t="str">
            <v>Max Klimpke</v>
          </cell>
          <cell r="Z44">
            <v>408.99</v>
          </cell>
          <cell r="AA44" t="str">
            <v>5K</v>
          </cell>
        </row>
        <row r="45">
          <cell r="Y45" t="str">
            <v> </v>
          </cell>
          <cell r="Z45">
            <v>0</v>
          </cell>
          <cell r="AA45" t="str">
            <v>5K</v>
          </cell>
        </row>
        <row r="46">
          <cell r="H46">
            <v>54.87</v>
          </cell>
          <cell r="L46">
            <v>86.565</v>
          </cell>
          <cell r="N46">
            <v>285.435</v>
          </cell>
          <cell r="Y46" t="str">
            <v>Daniel Wilewski</v>
          </cell>
          <cell r="Z46">
            <v>285.435</v>
          </cell>
          <cell r="AA46" t="str">
            <v>5K</v>
          </cell>
        </row>
        <row r="47">
          <cell r="H47">
            <v>76.27000000000001</v>
          </cell>
          <cell r="L47">
            <v>89.505</v>
          </cell>
          <cell r="N47">
            <v>360.775</v>
          </cell>
          <cell r="Y47" t="str">
            <v>Marvin Raddatz</v>
          </cell>
          <cell r="Z47">
            <v>360.775</v>
          </cell>
          <cell r="AA47" t="str">
            <v>5K</v>
          </cell>
        </row>
        <row r="48">
          <cell r="Y48" t="str">
            <v> </v>
          </cell>
          <cell r="Z48">
            <v>0</v>
          </cell>
          <cell r="AA48" t="str">
            <v>3K</v>
          </cell>
        </row>
        <row r="49">
          <cell r="Y49" t="str">
            <v> </v>
          </cell>
          <cell r="Z49">
            <v>0</v>
          </cell>
          <cell r="AA49" t="str">
            <v>3K</v>
          </cell>
        </row>
        <row r="50">
          <cell r="Y50" t="str">
            <v> </v>
          </cell>
          <cell r="Z50">
            <v>0</v>
          </cell>
          <cell r="AA50" t="str">
            <v>3K</v>
          </cell>
        </row>
        <row r="51">
          <cell r="Y51" t="str">
            <v> </v>
          </cell>
          <cell r="Z51">
            <v>0</v>
          </cell>
          <cell r="AA51" t="str">
            <v>3K</v>
          </cell>
        </row>
        <row r="52">
          <cell r="Y52" t="str">
            <v> </v>
          </cell>
          <cell r="Z52">
            <v>0</v>
          </cell>
          <cell r="AA52" t="str">
            <v>3K</v>
          </cell>
        </row>
        <row r="53">
          <cell r="Y53" t="str">
            <v> </v>
          </cell>
          <cell r="Z53">
            <v>0</v>
          </cell>
          <cell r="AA53" t="str">
            <v>3K</v>
          </cell>
        </row>
        <row r="54">
          <cell r="Y54" t="str">
            <v> </v>
          </cell>
          <cell r="Z54">
            <v>0</v>
          </cell>
          <cell r="AA54" t="str">
            <v>3K</v>
          </cell>
        </row>
        <row r="55">
          <cell r="Y55" t="str">
            <v> </v>
          </cell>
          <cell r="Z55">
            <v>0</v>
          </cell>
          <cell r="AA55" t="str">
            <v>3K</v>
          </cell>
        </row>
        <row r="56">
          <cell r="Y56" t="str">
            <v> </v>
          </cell>
          <cell r="Z56">
            <v>0</v>
          </cell>
          <cell r="AA56" t="str">
            <v>3K</v>
          </cell>
        </row>
        <row r="57">
          <cell r="Y57" t="str">
            <v> </v>
          </cell>
          <cell r="Z57">
            <v>0</v>
          </cell>
          <cell r="AA57" t="str">
            <v>3K</v>
          </cell>
        </row>
        <row r="58">
          <cell r="L58">
            <v>89.25</v>
          </cell>
          <cell r="M58">
            <v>246.25</v>
          </cell>
          <cell r="U58">
            <v>151.8</v>
          </cell>
          <cell r="Y58" t="str">
            <v>Markus Anthöfer</v>
          </cell>
          <cell r="Z58">
            <v>246.25</v>
          </cell>
          <cell r="AA58" t="str">
            <v>3K</v>
          </cell>
        </row>
        <row r="59">
          <cell r="L59">
            <v>84.6</v>
          </cell>
          <cell r="M59">
            <v>249.6</v>
          </cell>
          <cell r="U59">
            <v>109.34</v>
          </cell>
          <cell r="Y59" t="str">
            <v>Marius Fischer</v>
          </cell>
          <cell r="Z59">
            <v>249.6</v>
          </cell>
          <cell r="AA59" t="str">
            <v>3K</v>
          </cell>
        </row>
        <row r="60">
          <cell r="L60">
            <v>64.86</v>
          </cell>
          <cell r="M60">
            <v>203.86</v>
          </cell>
          <cell r="Y60" t="str">
            <v>Caspar Apel</v>
          </cell>
          <cell r="Z60">
            <v>203.86</v>
          </cell>
          <cell r="AA60" t="str">
            <v>3K</v>
          </cell>
        </row>
        <row r="61">
          <cell r="L61">
            <v>64.74</v>
          </cell>
          <cell r="M61">
            <v>116.74</v>
          </cell>
          <cell r="Y61" t="str">
            <v>Timo Lechelt</v>
          </cell>
          <cell r="Z61">
            <v>116.74</v>
          </cell>
          <cell r="AA61" t="str">
            <v>3K</v>
          </cell>
        </row>
        <row r="62">
          <cell r="L62">
            <v>68.595</v>
          </cell>
          <cell r="M62">
            <v>182.595</v>
          </cell>
          <cell r="Y62" t="str">
            <v>Michael Auer</v>
          </cell>
          <cell r="Z62">
            <v>182.595</v>
          </cell>
          <cell r="AA62" t="str">
            <v>3K</v>
          </cell>
        </row>
        <row r="63">
          <cell r="Y63" t="str">
            <v>Dominik Kranz</v>
          </cell>
          <cell r="Z63">
            <v>0</v>
          </cell>
          <cell r="AA63" t="str">
            <v>3K</v>
          </cell>
        </row>
        <row r="64">
          <cell r="L64">
            <v>70.845</v>
          </cell>
          <cell r="M64">
            <v>191.845</v>
          </cell>
          <cell r="Y64" t="str">
            <v>Merlin Schmidberger</v>
          </cell>
          <cell r="Z64">
            <v>246.25</v>
          </cell>
          <cell r="AA64" t="str">
            <v>3K</v>
          </cell>
        </row>
        <row r="65">
          <cell r="L65">
            <v>69.885</v>
          </cell>
          <cell r="M65">
            <v>149.885</v>
          </cell>
          <cell r="Y65" t="str">
            <v>Christopher Brock</v>
          </cell>
          <cell r="Z65">
            <v>149.885</v>
          </cell>
          <cell r="AA65" t="str">
            <v>3K</v>
          </cell>
        </row>
        <row r="66">
          <cell r="L66">
            <v>66.96000000000001</v>
          </cell>
          <cell r="M66">
            <v>242.96</v>
          </cell>
          <cell r="U66">
            <v>116.27</v>
          </cell>
          <cell r="Y66" t="str">
            <v>Dennis Moschkau</v>
          </cell>
          <cell r="Z66">
            <v>242.96</v>
          </cell>
          <cell r="AA66" t="str">
            <v>3K</v>
          </cell>
        </row>
        <row r="67">
          <cell r="L67">
            <v>65.205</v>
          </cell>
          <cell r="M67">
            <v>212.20499999999998</v>
          </cell>
          <cell r="Y67" t="str">
            <v>Michael Sailer</v>
          </cell>
          <cell r="Z67">
            <v>212.20499999999998</v>
          </cell>
          <cell r="AA67" t="str">
            <v>3K</v>
          </cell>
        </row>
        <row r="68">
          <cell r="L68">
            <v>71.83500000000001</v>
          </cell>
          <cell r="M68">
            <v>161.835</v>
          </cell>
          <cell r="Y68" t="str">
            <v>Tobias Morgenroth</v>
          </cell>
          <cell r="Z68">
            <v>161.835</v>
          </cell>
          <cell r="AA68" t="str">
            <v>3K</v>
          </cell>
        </row>
        <row r="69">
          <cell r="L69">
            <v>42.54</v>
          </cell>
          <cell r="M69">
            <v>94.53999999999999</v>
          </cell>
          <cell r="Y69" t="str">
            <v>Michael Stenshorn</v>
          </cell>
          <cell r="Z69">
            <v>94.53999999999999</v>
          </cell>
          <cell r="AA69" t="str">
            <v>3K</v>
          </cell>
        </row>
        <row r="70">
          <cell r="L70">
            <v>67.275</v>
          </cell>
          <cell r="M70">
            <v>204.275</v>
          </cell>
          <cell r="U70">
            <v>93.41999999999999</v>
          </cell>
          <cell r="Y70" t="str">
            <v>Jonas Lattke</v>
          </cell>
          <cell r="Z70">
            <v>204.275</v>
          </cell>
          <cell r="AA70" t="str">
            <v>3K</v>
          </cell>
        </row>
        <row r="71">
          <cell r="L71">
            <v>56.595</v>
          </cell>
          <cell r="M71">
            <v>129.595</v>
          </cell>
          <cell r="Y71" t="str">
            <v>Maximilian Scheck</v>
          </cell>
          <cell r="Z71">
            <v>129.595</v>
          </cell>
          <cell r="AA71" t="str">
            <v>3K</v>
          </cell>
        </row>
        <row r="72">
          <cell r="L72">
            <v>78.705</v>
          </cell>
          <cell r="M72">
            <v>189.70499999999998</v>
          </cell>
          <cell r="Y72" t="str">
            <v>Marc Schneider</v>
          </cell>
          <cell r="Z72">
            <v>189.70499999999998</v>
          </cell>
          <cell r="AA72" t="str">
            <v>3K</v>
          </cell>
        </row>
        <row r="73">
          <cell r="L73">
            <v>83.17500000000001</v>
          </cell>
          <cell r="M73">
            <v>253.175</v>
          </cell>
          <cell r="Y73" t="str">
            <v>Jonas Müskens</v>
          </cell>
          <cell r="Z73">
            <v>253.175</v>
          </cell>
          <cell r="AA73" t="str">
            <v>3K</v>
          </cell>
        </row>
        <row r="74">
          <cell r="L74">
            <v>42.06</v>
          </cell>
          <cell r="M74">
            <v>156.06</v>
          </cell>
          <cell r="Y74" t="str">
            <v>Jan Kaufmann</v>
          </cell>
          <cell r="Z74">
            <v>156.06</v>
          </cell>
          <cell r="AA74" t="str">
            <v>3K</v>
          </cell>
        </row>
        <row r="75">
          <cell r="L75">
            <v>71.475</v>
          </cell>
          <cell r="M75">
            <v>201.475</v>
          </cell>
          <cell r="Y75" t="str">
            <v>Marvin Maire</v>
          </cell>
          <cell r="Z75">
            <v>201.475</v>
          </cell>
          <cell r="AA75" t="str">
            <v>3K</v>
          </cell>
        </row>
        <row r="76">
          <cell r="Y76" t="str">
            <v>Mark Ebbert</v>
          </cell>
          <cell r="Z76">
            <v>0</v>
          </cell>
          <cell r="AA76" t="str">
            <v>3K</v>
          </cell>
        </row>
        <row r="77">
          <cell r="L77">
            <v>65.03999999999999</v>
          </cell>
          <cell r="M77">
            <v>157.04</v>
          </cell>
          <cell r="Y77" t="str">
            <v>Hannes Weidermann</v>
          </cell>
          <cell r="Z77">
            <v>157.04</v>
          </cell>
          <cell r="AA77" t="str">
            <v>3K</v>
          </cell>
        </row>
        <row r="78">
          <cell r="L78">
            <v>78.495</v>
          </cell>
          <cell r="M78">
            <v>209.495</v>
          </cell>
          <cell r="U78">
            <v>99.49000000000001</v>
          </cell>
          <cell r="Y78" t="str">
            <v>Dennis Leuthäuser</v>
          </cell>
          <cell r="Z78">
            <v>209.495</v>
          </cell>
          <cell r="AA78" t="str">
            <v>3K</v>
          </cell>
        </row>
        <row r="79">
          <cell r="L79">
            <v>0</v>
          </cell>
          <cell r="M79">
            <v>104</v>
          </cell>
          <cell r="Y79" t="str">
            <v>Jens Stell</v>
          </cell>
          <cell r="Z79">
            <v>104</v>
          </cell>
          <cell r="AA79" t="str">
            <v>3K</v>
          </cell>
        </row>
        <row r="80">
          <cell r="Y80" t="str">
            <v> </v>
          </cell>
          <cell r="Z80">
            <v>0</v>
          </cell>
          <cell r="AA80" t="str">
            <v>3K</v>
          </cell>
        </row>
        <row r="81">
          <cell r="Y81" t="str">
            <v> </v>
          </cell>
          <cell r="Z81">
            <v>0</v>
          </cell>
          <cell r="AA81" t="str">
            <v>3K</v>
          </cell>
        </row>
        <row r="82">
          <cell r="Y82" t="str">
            <v> </v>
          </cell>
          <cell r="Z82">
            <v>0</v>
          </cell>
          <cell r="AA82" t="str">
            <v>3K</v>
          </cell>
        </row>
        <row r="83">
          <cell r="Y83" t="str">
            <v> </v>
          </cell>
          <cell r="Z83">
            <v>0</v>
          </cell>
          <cell r="AA83" t="str">
            <v>3K</v>
          </cell>
        </row>
        <row r="84">
          <cell r="H84">
            <v>78.08</v>
          </cell>
          <cell r="L84">
            <v>83.17500000000001</v>
          </cell>
          <cell r="N84">
            <v>361.255</v>
          </cell>
          <cell r="Y84" t="str">
            <v>Franziska Haack</v>
          </cell>
          <cell r="Z84">
            <v>361.255</v>
          </cell>
          <cell r="AA84" t="str">
            <v>5K</v>
          </cell>
        </row>
        <row r="85">
          <cell r="H85">
            <v>63.099999999999994</v>
          </cell>
          <cell r="L85">
            <v>89.78999999999999</v>
          </cell>
          <cell r="N85">
            <v>308.89</v>
          </cell>
          <cell r="Y85" t="str">
            <v>Kathleen Ehrke</v>
          </cell>
          <cell r="Z85">
            <v>308.89</v>
          </cell>
          <cell r="AA85" t="str">
            <v>5K</v>
          </cell>
        </row>
        <row r="86">
          <cell r="H86">
            <v>50.95</v>
          </cell>
          <cell r="L86">
            <v>0</v>
          </cell>
          <cell r="N86">
            <v>182.95</v>
          </cell>
          <cell r="Y86" t="str">
            <v>Sandra Lang</v>
          </cell>
          <cell r="Z86">
            <v>182.95</v>
          </cell>
          <cell r="AA86" t="str">
            <v>5K</v>
          </cell>
        </row>
        <row r="87">
          <cell r="H87">
            <v>65.17</v>
          </cell>
          <cell r="L87">
            <v>79.69500000000001</v>
          </cell>
          <cell r="N87">
            <v>326.865</v>
          </cell>
          <cell r="Y87" t="str">
            <v>Jacqueline Aurnhammer</v>
          </cell>
          <cell r="Z87">
            <v>326.865</v>
          </cell>
          <cell r="AA87" t="str">
            <v>5K</v>
          </cell>
        </row>
        <row r="88">
          <cell r="H88">
            <v>87.03999999999999</v>
          </cell>
          <cell r="L88">
            <v>85.86</v>
          </cell>
          <cell r="N88">
            <v>379.9</v>
          </cell>
          <cell r="Y88" t="str">
            <v>Stephanie Grimm</v>
          </cell>
          <cell r="Z88">
            <v>379.9</v>
          </cell>
          <cell r="AA88" t="str">
            <v>5K</v>
          </cell>
        </row>
        <row r="89">
          <cell r="H89">
            <v>63.16</v>
          </cell>
          <cell r="L89">
            <v>0</v>
          </cell>
          <cell r="N89">
            <v>181.16</v>
          </cell>
          <cell r="Y89" t="str">
            <v>Meike Raddatz</v>
          </cell>
          <cell r="Z89">
            <v>181.16</v>
          </cell>
          <cell r="AA89" t="str">
            <v>5K</v>
          </cell>
        </row>
        <row r="92">
          <cell r="Y92" t="str">
            <v> </v>
          </cell>
        </row>
        <row r="93">
          <cell r="L93">
            <v>89.355</v>
          </cell>
          <cell r="M93">
            <v>208.35500000000002</v>
          </cell>
          <cell r="U93">
            <v>107.6</v>
          </cell>
          <cell r="Y93" t="str">
            <v>Isabell Eggert</v>
          </cell>
          <cell r="Z93">
            <v>208.35500000000002</v>
          </cell>
          <cell r="AA93" t="str">
            <v>3K</v>
          </cell>
        </row>
        <row r="94">
          <cell r="L94">
            <v>33.96</v>
          </cell>
          <cell r="M94">
            <v>140.96</v>
          </cell>
          <cell r="Y94" t="str">
            <v>Svenja Gräf</v>
          </cell>
          <cell r="Z94">
            <v>140.96</v>
          </cell>
          <cell r="AA94" t="str">
            <v>3K</v>
          </cell>
        </row>
        <row r="95">
          <cell r="L95">
            <v>57.255</v>
          </cell>
          <cell r="M95">
            <v>164.255</v>
          </cell>
          <cell r="U95">
            <v>58.769999999999996</v>
          </cell>
          <cell r="Y95" t="str">
            <v>Maxi Greese</v>
          </cell>
          <cell r="Z95">
            <v>164.255</v>
          </cell>
          <cell r="AA95" t="str">
            <v>3K</v>
          </cell>
        </row>
        <row r="96">
          <cell r="L96">
            <v>72.81</v>
          </cell>
          <cell r="M96">
            <v>189.81</v>
          </cell>
          <cell r="Y96" t="str">
            <v>Emily Hunold</v>
          </cell>
          <cell r="Z96">
            <v>189.81</v>
          </cell>
          <cell r="AA96" t="str">
            <v>3K</v>
          </cell>
        </row>
        <row r="97">
          <cell r="L97">
            <v>56.34</v>
          </cell>
          <cell r="M97">
            <v>145.34</v>
          </cell>
          <cell r="Y97" t="str">
            <v>Katharina Krah</v>
          </cell>
          <cell r="Z97">
            <v>145.34</v>
          </cell>
          <cell r="AA97" t="str">
            <v>3K</v>
          </cell>
        </row>
        <row r="98">
          <cell r="L98">
            <v>65.76</v>
          </cell>
          <cell r="M98">
            <v>183.76</v>
          </cell>
          <cell r="Y98" t="str">
            <v>Andrea Maier</v>
          </cell>
          <cell r="Z98">
            <v>183.76</v>
          </cell>
          <cell r="AA98" t="str">
            <v>3K</v>
          </cell>
        </row>
        <row r="99">
          <cell r="L99">
            <v>78.645</v>
          </cell>
          <cell r="M99">
            <v>222.64499999999998</v>
          </cell>
          <cell r="U99">
            <v>82.14</v>
          </cell>
          <cell r="Y99" t="str">
            <v>Julia Nitschke</v>
          </cell>
          <cell r="Z99">
            <v>222.64499999999998</v>
          </cell>
          <cell r="AA99" t="str">
            <v>3K</v>
          </cell>
        </row>
        <row r="100">
          <cell r="L100">
            <v>69.99</v>
          </cell>
          <cell r="M100">
            <v>210.99</v>
          </cell>
          <cell r="U100">
            <v>110.46000000000001</v>
          </cell>
          <cell r="Y100" t="str">
            <v>Lisa-Marie Ramm</v>
          </cell>
          <cell r="Z100">
            <v>210.99</v>
          </cell>
          <cell r="AA100" t="str">
            <v>3K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7.7109375" style="4" customWidth="1"/>
    <col min="2" max="2" width="12.8515625" style="4" bestFit="1" customWidth="1"/>
    <col min="3" max="3" width="11.57421875" style="4" customWidth="1"/>
    <col min="4" max="4" width="26.8515625" style="4" customWidth="1"/>
    <col min="5" max="5" width="7.8515625" style="4" bestFit="1" customWidth="1"/>
    <col min="6" max="6" width="10.00390625" style="4" customWidth="1"/>
    <col min="7" max="7" width="7.8515625" style="4" bestFit="1" customWidth="1"/>
    <col min="8" max="8" width="10.140625" style="63" customWidth="1"/>
    <col min="9" max="9" width="5.7109375" style="4" customWidth="1"/>
    <col min="10" max="10" width="7.8515625" style="4" customWidth="1"/>
    <col min="11" max="11" width="8.00390625" style="4" customWidth="1"/>
    <col min="12" max="15" width="6.7109375" style="4" customWidth="1"/>
    <col min="16" max="16" width="14.8515625" style="4" bestFit="1" customWidth="1"/>
    <col min="17" max="16384" width="9.140625" style="4" customWidth="1"/>
  </cols>
  <sheetData>
    <row r="1" spans="1:16" ht="15.75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2"/>
      <c r="M1" s="2"/>
      <c r="N1" s="2"/>
      <c r="O1" s="2"/>
      <c r="P1" s="3"/>
    </row>
    <row r="2" spans="1:16" ht="15.75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2"/>
      <c r="M2" s="2"/>
      <c r="N2" s="2"/>
      <c r="O2" s="2"/>
      <c r="P2" s="3"/>
    </row>
    <row r="3" spans="1:16" ht="15.75">
      <c r="A3" s="5" t="s">
        <v>17</v>
      </c>
      <c r="B3" s="1"/>
      <c r="C3" s="1"/>
      <c r="D3" s="1"/>
      <c r="E3" s="1"/>
      <c r="F3" s="1"/>
      <c r="G3" s="1"/>
      <c r="H3" s="6"/>
      <c r="I3" s="2"/>
      <c r="J3" s="2"/>
      <c r="K3" s="2"/>
      <c r="L3" s="2"/>
      <c r="M3" s="2"/>
      <c r="N3" s="2"/>
      <c r="O3" s="2"/>
      <c r="P3" s="3"/>
    </row>
    <row r="4" spans="1:16" ht="12.75">
      <c r="A4" s="37" t="s">
        <v>109</v>
      </c>
      <c r="B4" s="37" t="s">
        <v>110</v>
      </c>
      <c r="C4" s="37" t="s">
        <v>111</v>
      </c>
      <c r="D4" s="38" t="s">
        <v>112</v>
      </c>
      <c r="E4" s="39" t="s">
        <v>18</v>
      </c>
      <c r="F4" s="40" t="s">
        <v>19</v>
      </c>
      <c r="G4" s="41" t="s">
        <v>20</v>
      </c>
      <c r="H4" s="42" t="s">
        <v>19</v>
      </c>
      <c r="I4" s="43" t="s">
        <v>21</v>
      </c>
      <c r="J4" s="2"/>
      <c r="K4" s="2"/>
      <c r="L4" s="2"/>
      <c r="M4" s="2"/>
      <c r="N4" s="2"/>
      <c r="O4" s="2"/>
      <c r="P4" s="3"/>
    </row>
    <row r="5" spans="1:16" ht="12.75">
      <c r="A5" s="37"/>
      <c r="B5" s="37"/>
      <c r="C5" s="37"/>
      <c r="D5" s="37"/>
      <c r="E5" s="37"/>
      <c r="F5" s="37"/>
      <c r="G5" s="44"/>
      <c r="H5" s="45"/>
      <c r="I5" s="46"/>
      <c r="J5" s="2"/>
      <c r="K5" s="2"/>
      <c r="L5" s="2"/>
      <c r="M5" s="2"/>
      <c r="N5" s="2"/>
      <c r="O5" s="2"/>
      <c r="P5" s="3"/>
    </row>
    <row r="6" spans="1:9" ht="15.75">
      <c r="A6" s="47" t="s">
        <v>22</v>
      </c>
      <c r="B6" s="65" t="s">
        <v>23</v>
      </c>
      <c r="C6" s="65" t="s">
        <v>24</v>
      </c>
      <c r="D6" s="66" t="s">
        <v>25</v>
      </c>
      <c r="E6" s="50">
        <v>100</v>
      </c>
      <c r="F6" s="51">
        <v>0.0019248842592592592</v>
      </c>
      <c r="G6" s="52"/>
      <c r="H6" s="53"/>
      <c r="I6" s="54">
        <v>1</v>
      </c>
    </row>
    <row r="7" spans="1:9" ht="15.75">
      <c r="A7" s="47" t="s">
        <v>22</v>
      </c>
      <c r="B7" s="65" t="s">
        <v>26</v>
      </c>
      <c r="C7" s="65" t="s">
        <v>27</v>
      </c>
      <c r="D7" s="66" t="s">
        <v>28</v>
      </c>
      <c r="E7" s="50">
        <v>95</v>
      </c>
      <c r="F7" s="51">
        <v>0.002722800925925926</v>
      </c>
      <c r="G7" s="52">
        <v>95</v>
      </c>
      <c r="H7" s="53">
        <v>0.002082638888888889</v>
      </c>
      <c r="I7" s="54">
        <v>2</v>
      </c>
    </row>
    <row r="8" spans="1:9" ht="15.75">
      <c r="A8" s="47" t="s">
        <v>22</v>
      </c>
      <c r="B8" s="65" t="s">
        <v>29</v>
      </c>
      <c r="C8" s="65" t="s">
        <v>30</v>
      </c>
      <c r="D8" s="66" t="s">
        <v>31</v>
      </c>
      <c r="E8" s="50">
        <v>95</v>
      </c>
      <c r="F8" s="51">
        <v>0.0015752314814814815</v>
      </c>
      <c r="G8" s="52">
        <v>65</v>
      </c>
      <c r="H8" s="53">
        <v>0.0016770833333333334</v>
      </c>
      <c r="I8" s="54">
        <v>3</v>
      </c>
    </row>
    <row r="9" spans="1:9" ht="15.75">
      <c r="A9" s="47" t="s">
        <v>22</v>
      </c>
      <c r="B9" s="65" t="s">
        <v>32</v>
      </c>
      <c r="C9" s="65" t="s">
        <v>33</v>
      </c>
      <c r="D9" s="66" t="s">
        <v>28</v>
      </c>
      <c r="E9" s="50">
        <v>85</v>
      </c>
      <c r="F9" s="51">
        <v>0.0009561342592592593</v>
      </c>
      <c r="G9" s="52"/>
      <c r="H9" s="53"/>
      <c r="I9" s="54">
        <v>4</v>
      </c>
    </row>
    <row r="10" spans="1:9" ht="15.75">
      <c r="A10" s="47" t="s">
        <v>22</v>
      </c>
      <c r="B10" s="65" t="s">
        <v>34</v>
      </c>
      <c r="C10" s="65" t="s">
        <v>35</v>
      </c>
      <c r="D10" s="66" t="s">
        <v>36</v>
      </c>
      <c r="E10" s="50">
        <v>85</v>
      </c>
      <c r="F10" s="51">
        <v>0.0020283564814814812</v>
      </c>
      <c r="G10" s="52"/>
      <c r="H10" s="53"/>
      <c r="I10" s="54">
        <v>5</v>
      </c>
    </row>
    <row r="11" spans="1:9" ht="15.75">
      <c r="A11" s="47" t="s">
        <v>22</v>
      </c>
      <c r="B11" s="65" t="s">
        <v>37</v>
      </c>
      <c r="C11" s="65" t="s">
        <v>38</v>
      </c>
      <c r="D11" s="66" t="s">
        <v>39</v>
      </c>
      <c r="E11" s="50">
        <v>80</v>
      </c>
      <c r="F11" s="51">
        <v>0.0022736111111111112</v>
      </c>
      <c r="G11" s="52"/>
      <c r="H11" s="53"/>
      <c r="I11" s="54">
        <v>6</v>
      </c>
    </row>
    <row r="12" spans="1:9" ht="15.75">
      <c r="A12" s="47" t="s">
        <v>22</v>
      </c>
      <c r="B12" s="65" t="s">
        <v>40</v>
      </c>
      <c r="C12" s="65" t="s">
        <v>41</v>
      </c>
      <c r="D12" s="66" t="s">
        <v>42</v>
      </c>
      <c r="E12" s="50">
        <v>80</v>
      </c>
      <c r="F12" s="51">
        <v>0.002838773148148148</v>
      </c>
      <c r="G12" s="52"/>
      <c r="H12" s="53"/>
      <c r="I12" s="54">
        <v>7</v>
      </c>
    </row>
    <row r="13" spans="1:9" ht="15.75">
      <c r="A13" s="47" t="s">
        <v>22</v>
      </c>
      <c r="B13" s="65" t="s">
        <v>43</v>
      </c>
      <c r="C13" s="65" t="s">
        <v>44</v>
      </c>
      <c r="D13" s="66" t="s">
        <v>45</v>
      </c>
      <c r="E13" s="50">
        <v>80</v>
      </c>
      <c r="F13" s="51">
        <v>0.003008912037037037</v>
      </c>
      <c r="G13" s="52"/>
      <c r="H13" s="53"/>
      <c r="I13" s="54">
        <v>8</v>
      </c>
    </row>
    <row r="14" spans="1:9" ht="15.75">
      <c r="A14" s="47" t="s">
        <v>22</v>
      </c>
      <c r="B14" s="65" t="s">
        <v>46</v>
      </c>
      <c r="C14" s="65" t="s">
        <v>44</v>
      </c>
      <c r="D14" s="66" t="s">
        <v>39</v>
      </c>
      <c r="E14" s="50">
        <v>65</v>
      </c>
      <c r="F14" s="51">
        <v>0.002238773148148148</v>
      </c>
      <c r="G14" s="52"/>
      <c r="H14" s="53"/>
      <c r="I14" s="54">
        <v>9</v>
      </c>
    </row>
    <row r="15" spans="1:9" ht="15.75">
      <c r="A15" s="47" t="s">
        <v>22</v>
      </c>
      <c r="B15" s="65" t="s">
        <v>47</v>
      </c>
      <c r="C15" s="65" t="s">
        <v>48</v>
      </c>
      <c r="D15" s="66" t="s">
        <v>49</v>
      </c>
      <c r="E15" s="50">
        <v>65</v>
      </c>
      <c r="F15" s="51">
        <v>0.003503356481481481</v>
      </c>
      <c r="G15" s="52"/>
      <c r="H15" s="53"/>
      <c r="I15" s="54">
        <v>10</v>
      </c>
    </row>
    <row r="16" spans="1:9" ht="15.75">
      <c r="A16" s="47" t="s">
        <v>22</v>
      </c>
      <c r="B16" s="65" t="s">
        <v>50</v>
      </c>
      <c r="C16" s="65" t="s">
        <v>51</v>
      </c>
      <c r="D16" s="66" t="s">
        <v>49</v>
      </c>
      <c r="E16" s="50">
        <v>50</v>
      </c>
      <c r="F16" s="51">
        <v>0.002140046296296296</v>
      </c>
      <c r="G16" s="52"/>
      <c r="H16" s="53"/>
      <c r="I16" s="54">
        <v>11</v>
      </c>
    </row>
    <row r="17" spans="1:9" ht="15.75">
      <c r="A17" s="47" t="s">
        <v>22</v>
      </c>
      <c r="B17" s="65" t="s">
        <v>52</v>
      </c>
      <c r="C17" s="65" t="s">
        <v>53</v>
      </c>
      <c r="D17" s="66" t="s">
        <v>42</v>
      </c>
      <c r="E17" s="50">
        <v>50</v>
      </c>
      <c r="F17" s="51">
        <v>0.0038194444444444443</v>
      </c>
      <c r="G17" s="52"/>
      <c r="H17" s="53"/>
      <c r="I17" s="54">
        <v>12</v>
      </c>
    </row>
    <row r="18" spans="1:9" ht="15.75">
      <c r="A18" s="47" t="s">
        <v>22</v>
      </c>
      <c r="B18" s="65" t="s">
        <v>54</v>
      </c>
      <c r="C18" s="65" t="s">
        <v>55</v>
      </c>
      <c r="D18" s="66" t="s">
        <v>49</v>
      </c>
      <c r="E18" s="50">
        <v>45</v>
      </c>
      <c r="F18" s="51">
        <v>0.0029037037037037035</v>
      </c>
      <c r="G18" s="52"/>
      <c r="H18" s="53"/>
      <c r="I18" s="54">
        <v>13</v>
      </c>
    </row>
    <row r="19" spans="1:9" ht="15.75">
      <c r="A19" s="47" t="s">
        <v>22</v>
      </c>
      <c r="B19" s="65" t="s">
        <v>56</v>
      </c>
      <c r="C19" s="65" t="s">
        <v>48</v>
      </c>
      <c r="D19" s="66" t="s">
        <v>49</v>
      </c>
      <c r="E19" s="50">
        <v>40</v>
      </c>
      <c r="F19" s="51">
        <v>0.003522916666666667</v>
      </c>
      <c r="G19" s="52"/>
      <c r="H19" s="53"/>
      <c r="I19" s="54">
        <v>14</v>
      </c>
    </row>
    <row r="20" spans="1:9" ht="15.75">
      <c r="A20" s="47" t="s">
        <v>22</v>
      </c>
      <c r="B20" s="65" t="s">
        <v>57</v>
      </c>
      <c r="C20" s="65" t="s">
        <v>58</v>
      </c>
      <c r="D20" s="66" t="s">
        <v>49</v>
      </c>
      <c r="E20" s="50">
        <v>35</v>
      </c>
      <c r="F20" s="51">
        <v>0.0028497685185185184</v>
      </c>
      <c r="G20" s="52"/>
      <c r="H20" s="53"/>
      <c r="I20" s="54">
        <v>15</v>
      </c>
    </row>
    <row r="21" spans="1:9" ht="15.75">
      <c r="A21" s="47" t="s">
        <v>22</v>
      </c>
      <c r="B21" s="65" t="s">
        <v>59</v>
      </c>
      <c r="C21" s="65" t="s">
        <v>60</v>
      </c>
      <c r="D21" s="66" t="s">
        <v>49</v>
      </c>
      <c r="E21" s="50">
        <v>35</v>
      </c>
      <c r="F21" s="51">
        <v>0.002884606481481481</v>
      </c>
      <c r="G21" s="52"/>
      <c r="H21" s="53"/>
      <c r="I21" s="54">
        <v>16</v>
      </c>
    </row>
    <row r="22" spans="1:9" ht="15.75">
      <c r="A22" s="47" t="s">
        <v>22</v>
      </c>
      <c r="B22" s="65" t="s">
        <v>61</v>
      </c>
      <c r="C22" s="65" t="s">
        <v>62</v>
      </c>
      <c r="D22" s="66" t="s">
        <v>63</v>
      </c>
      <c r="E22" s="50">
        <v>30</v>
      </c>
      <c r="F22" s="51">
        <v>0.0034693287037037036</v>
      </c>
      <c r="G22" s="52"/>
      <c r="H22" s="53"/>
      <c r="I22" s="54">
        <v>17</v>
      </c>
    </row>
    <row r="23" spans="1:9" ht="15.75">
      <c r="A23" s="47" t="s">
        <v>22</v>
      </c>
      <c r="B23" s="65" t="s">
        <v>64</v>
      </c>
      <c r="C23" s="65" t="s">
        <v>65</v>
      </c>
      <c r="D23" s="66" t="s">
        <v>45</v>
      </c>
      <c r="E23" s="50">
        <v>20</v>
      </c>
      <c r="F23" s="51">
        <v>0.0028484953703703706</v>
      </c>
      <c r="G23" s="52"/>
      <c r="H23" s="53"/>
      <c r="I23" s="54">
        <v>18</v>
      </c>
    </row>
    <row r="24" spans="1:9" ht="15.75">
      <c r="A24" s="47" t="s">
        <v>22</v>
      </c>
      <c r="B24" s="65" t="s">
        <v>66</v>
      </c>
      <c r="C24" s="65" t="s">
        <v>58</v>
      </c>
      <c r="D24" s="66" t="s">
        <v>63</v>
      </c>
      <c r="E24" s="50">
        <v>20</v>
      </c>
      <c r="F24" s="51">
        <v>0.003400578703703704</v>
      </c>
      <c r="G24" s="52"/>
      <c r="H24" s="53"/>
      <c r="I24" s="54">
        <v>19</v>
      </c>
    </row>
    <row r="25" spans="1:9" ht="15.75">
      <c r="A25" s="47" t="s">
        <v>22</v>
      </c>
      <c r="B25" s="65" t="s">
        <v>67</v>
      </c>
      <c r="C25" s="65" t="s">
        <v>68</v>
      </c>
      <c r="D25" s="66" t="s">
        <v>69</v>
      </c>
      <c r="E25" s="50">
        <v>5</v>
      </c>
      <c r="F25" s="51">
        <v>0.002369212962962963</v>
      </c>
      <c r="G25" s="52"/>
      <c r="H25" s="53"/>
      <c r="I25" s="54">
        <v>20</v>
      </c>
    </row>
    <row r="26" spans="1:9" ht="12.75">
      <c r="A26" s="55"/>
      <c r="B26" s="56"/>
      <c r="C26" s="56"/>
      <c r="D26" s="57"/>
      <c r="E26" s="37"/>
      <c r="F26" s="51"/>
      <c r="G26" s="52"/>
      <c r="H26" s="53"/>
      <c r="I26" s="40"/>
    </row>
    <row r="27" spans="1:9" ht="12.75">
      <c r="A27" s="55"/>
      <c r="B27" s="56"/>
      <c r="C27" s="56"/>
      <c r="D27" s="57"/>
      <c r="E27" s="37"/>
      <c r="F27" s="51"/>
      <c r="G27" s="52"/>
      <c r="H27" s="53"/>
      <c r="I27" s="40"/>
    </row>
    <row r="28" spans="1:9" ht="12.75">
      <c r="A28" s="55"/>
      <c r="B28" s="56"/>
      <c r="C28" s="56"/>
      <c r="D28" s="57"/>
      <c r="E28" s="37"/>
      <c r="F28" s="51"/>
      <c r="G28" s="52"/>
      <c r="H28" s="53"/>
      <c r="I28" s="40"/>
    </row>
    <row r="29" spans="1:9" ht="15.75">
      <c r="A29" s="58" t="s">
        <v>70</v>
      </c>
      <c r="B29" s="65" t="s">
        <v>71</v>
      </c>
      <c r="C29" s="65" t="s">
        <v>44</v>
      </c>
      <c r="D29" s="65" t="s">
        <v>28</v>
      </c>
      <c r="E29" s="50">
        <v>90</v>
      </c>
      <c r="F29" s="51">
        <v>0.0014858796296296297</v>
      </c>
      <c r="G29" s="52"/>
      <c r="H29" s="53"/>
      <c r="I29" s="54">
        <v>1</v>
      </c>
    </row>
    <row r="30" spans="1:9" ht="15.75">
      <c r="A30" s="58" t="s">
        <v>70</v>
      </c>
      <c r="B30" s="65" t="s">
        <v>72</v>
      </c>
      <c r="C30" s="65" t="s">
        <v>73</v>
      </c>
      <c r="D30" s="65" t="s">
        <v>42</v>
      </c>
      <c r="E30" s="50">
        <v>85</v>
      </c>
      <c r="F30" s="51">
        <v>0.0034255787037037033</v>
      </c>
      <c r="G30" s="52"/>
      <c r="H30" s="53"/>
      <c r="I30" s="54">
        <v>2</v>
      </c>
    </row>
    <row r="31" spans="1:9" ht="15.75">
      <c r="A31" s="58" t="s">
        <v>70</v>
      </c>
      <c r="B31" s="65" t="s">
        <v>74</v>
      </c>
      <c r="C31" s="65" t="s">
        <v>75</v>
      </c>
      <c r="D31" s="65" t="s">
        <v>28</v>
      </c>
      <c r="E31" s="50">
        <v>80</v>
      </c>
      <c r="F31" s="51">
        <v>0.0017380787037037037</v>
      </c>
      <c r="G31" s="52">
        <v>80</v>
      </c>
      <c r="H31" s="53">
        <v>0.0018358796296296294</v>
      </c>
      <c r="I31" s="54">
        <v>3</v>
      </c>
    </row>
    <row r="32" spans="1:9" ht="15.75">
      <c r="A32" s="58" t="s">
        <v>70</v>
      </c>
      <c r="B32" s="65" t="s">
        <v>76</v>
      </c>
      <c r="C32" s="65" t="s">
        <v>77</v>
      </c>
      <c r="D32" s="65" t="s">
        <v>31</v>
      </c>
      <c r="E32" s="50">
        <v>80</v>
      </c>
      <c r="F32" s="51">
        <v>0.003434953703703704</v>
      </c>
      <c r="G32" s="52">
        <v>80</v>
      </c>
      <c r="H32" s="53">
        <v>0.0032675925925925928</v>
      </c>
      <c r="I32" s="54">
        <v>4</v>
      </c>
    </row>
    <row r="33" spans="1:9" ht="15.75">
      <c r="A33" s="58" t="s">
        <v>70</v>
      </c>
      <c r="B33" s="65" t="s">
        <v>78</v>
      </c>
      <c r="C33" s="65" t="s">
        <v>30</v>
      </c>
      <c r="D33" s="65" t="s">
        <v>31</v>
      </c>
      <c r="E33" s="50">
        <v>80</v>
      </c>
      <c r="F33" s="51">
        <v>0.0021983796296296296</v>
      </c>
      <c r="G33" s="52">
        <v>70</v>
      </c>
      <c r="H33" s="53">
        <v>0.002009375</v>
      </c>
      <c r="I33" s="54">
        <v>5</v>
      </c>
    </row>
    <row r="34" spans="1:9" ht="15.75">
      <c r="A34" s="58" t="s">
        <v>70</v>
      </c>
      <c r="B34" s="65" t="s">
        <v>79</v>
      </c>
      <c r="C34" s="65" t="s">
        <v>30</v>
      </c>
      <c r="D34" s="65" t="s">
        <v>42</v>
      </c>
      <c r="E34" s="50">
        <v>75</v>
      </c>
      <c r="F34" s="51">
        <v>0.0029414351851851854</v>
      </c>
      <c r="G34" s="52"/>
      <c r="H34" s="53"/>
      <c r="I34" s="54">
        <v>6</v>
      </c>
    </row>
    <row r="35" spans="1:9" ht="15.75">
      <c r="A35" s="58" t="s">
        <v>70</v>
      </c>
      <c r="B35" s="65" t="s">
        <v>80</v>
      </c>
      <c r="C35" s="65" t="s">
        <v>81</v>
      </c>
      <c r="D35" s="66" t="s">
        <v>82</v>
      </c>
      <c r="E35" s="50">
        <v>70</v>
      </c>
      <c r="F35" s="51">
        <v>0.0038194444444444443</v>
      </c>
      <c r="G35" s="52"/>
      <c r="H35" s="53"/>
      <c r="I35" s="54">
        <v>7</v>
      </c>
    </row>
    <row r="36" spans="1:9" ht="15.75">
      <c r="A36" s="58" t="s">
        <v>70</v>
      </c>
      <c r="B36" s="65" t="s">
        <v>83</v>
      </c>
      <c r="C36" s="65" t="s">
        <v>84</v>
      </c>
      <c r="D36" s="65" t="s">
        <v>36</v>
      </c>
      <c r="E36" s="50">
        <v>65</v>
      </c>
      <c r="F36" s="51">
        <v>0.0031712962962962958</v>
      </c>
      <c r="G36" s="52"/>
      <c r="H36" s="53"/>
      <c r="I36" s="54">
        <v>8</v>
      </c>
    </row>
    <row r="37" spans="1:9" ht="15.75">
      <c r="A37" s="58" t="s">
        <v>70</v>
      </c>
      <c r="B37" s="65" t="s">
        <v>85</v>
      </c>
      <c r="C37" s="65" t="s">
        <v>86</v>
      </c>
      <c r="D37" s="65" t="s">
        <v>45</v>
      </c>
      <c r="E37" s="50">
        <v>60</v>
      </c>
      <c r="F37" s="51">
        <v>0.0026266203703703707</v>
      </c>
      <c r="G37" s="52"/>
      <c r="H37" s="53"/>
      <c r="I37" s="54">
        <v>9</v>
      </c>
    </row>
    <row r="38" spans="1:9" ht="15.75">
      <c r="A38" s="58" t="s">
        <v>70</v>
      </c>
      <c r="B38" s="65" t="s">
        <v>87</v>
      </c>
      <c r="C38" s="65" t="s">
        <v>88</v>
      </c>
      <c r="D38" s="65" t="s">
        <v>45</v>
      </c>
      <c r="E38" s="50">
        <v>55</v>
      </c>
      <c r="F38" s="51">
        <v>0.0024797453703703704</v>
      </c>
      <c r="G38" s="52"/>
      <c r="H38" s="53"/>
      <c r="I38" s="54">
        <v>10</v>
      </c>
    </row>
    <row r="39" spans="1:9" ht="15.75">
      <c r="A39" s="58" t="s">
        <v>70</v>
      </c>
      <c r="B39" s="65" t="s">
        <v>89</v>
      </c>
      <c r="C39" s="65" t="s">
        <v>90</v>
      </c>
      <c r="D39" s="65" t="s">
        <v>49</v>
      </c>
      <c r="E39" s="50">
        <v>55</v>
      </c>
      <c r="F39" s="51">
        <v>0.0032465277777777774</v>
      </c>
      <c r="G39" s="52"/>
      <c r="H39" s="53"/>
      <c r="I39" s="54">
        <v>11</v>
      </c>
    </row>
    <row r="40" spans="1:9" ht="15.75">
      <c r="A40" s="58" t="s">
        <v>70</v>
      </c>
      <c r="B40" s="65" t="s">
        <v>91</v>
      </c>
      <c r="C40" s="65" t="s">
        <v>92</v>
      </c>
      <c r="D40" s="65" t="s">
        <v>49</v>
      </c>
      <c r="E40" s="50">
        <v>35</v>
      </c>
      <c r="F40" s="51">
        <v>0.002778935185185185</v>
      </c>
      <c r="G40" s="52"/>
      <c r="H40" s="53"/>
      <c r="I40" s="54">
        <v>12</v>
      </c>
    </row>
    <row r="41" spans="1:9" ht="15.75">
      <c r="A41" s="58" t="s">
        <v>70</v>
      </c>
      <c r="B41" s="65" t="s">
        <v>93</v>
      </c>
      <c r="C41" s="65" t="s">
        <v>44</v>
      </c>
      <c r="D41" s="65" t="s">
        <v>49</v>
      </c>
      <c r="E41" s="50">
        <v>35</v>
      </c>
      <c r="F41" s="51">
        <v>0.004003935185185185</v>
      </c>
      <c r="G41" s="52"/>
      <c r="H41" s="53"/>
      <c r="I41" s="54">
        <v>13</v>
      </c>
    </row>
    <row r="42" spans="1:9" ht="15.75">
      <c r="A42" s="58" t="s">
        <v>70</v>
      </c>
      <c r="B42" s="65" t="s">
        <v>94</v>
      </c>
      <c r="C42" s="65" t="s">
        <v>48</v>
      </c>
      <c r="D42" s="66" t="s">
        <v>42</v>
      </c>
      <c r="E42" s="50">
        <v>30</v>
      </c>
      <c r="F42" s="51">
        <v>0.0038194444444444443</v>
      </c>
      <c r="G42" s="52"/>
      <c r="H42" s="53"/>
      <c r="I42" s="54">
        <v>14</v>
      </c>
    </row>
    <row r="43" spans="1:9" ht="15.75">
      <c r="A43" s="58" t="s">
        <v>70</v>
      </c>
      <c r="B43" s="65" t="s">
        <v>95</v>
      </c>
      <c r="C43" s="65" t="s">
        <v>96</v>
      </c>
      <c r="D43" s="65" t="s">
        <v>63</v>
      </c>
      <c r="E43" s="50">
        <v>25</v>
      </c>
      <c r="F43" s="51">
        <v>0.0030465277777777778</v>
      </c>
      <c r="G43" s="52"/>
      <c r="H43" s="53"/>
      <c r="I43" s="54">
        <v>15</v>
      </c>
    </row>
    <row r="44" spans="1:9" ht="15.75">
      <c r="A44" s="58"/>
      <c r="B44" s="65"/>
      <c r="C44" s="65"/>
      <c r="D44" s="65"/>
      <c r="E44" s="50"/>
      <c r="F44" s="51"/>
      <c r="G44" s="52"/>
      <c r="H44" s="53"/>
      <c r="I44" s="40"/>
    </row>
    <row r="45" spans="1:9" ht="15.75">
      <c r="A45" s="58"/>
      <c r="B45" s="65"/>
      <c r="C45" s="65"/>
      <c r="D45" s="65"/>
      <c r="E45" s="50"/>
      <c r="F45" s="51"/>
      <c r="G45" s="52"/>
      <c r="H45" s="53"/>
      <c r="I45" s="40"/>
    </row>
    <row r="46" spans="1:9" ht="12.75">
      <c r="A46" s="58"/>
      <c r="B46" s="59"/>
      <c r="C46" s="59"/>
      <c r="D46" s="60"/>
      <c r="E46" s="37"/>
      <c r="F46" s="51"/>
      <c r="G46" s="52"/>
      <c r="H46" s="53"/>
      <c r="I46" s="40"/>
    </row>
    <row r="47" spans="1:9" ht="12.75">
      <c r="A47" s="58"/>
      <c r="B47" s="59"/>
      <c r="C47" s="59"/>
      <c r="D47" s="60"/>
      <c r="E47" s="37"/>
      <c r="F47" s="51"/>
      <c r="G47" s="52"/>
      <c r="H47" s="53"/>
      <c r="I47" s="40"/>
    </row>
    <row r="48" spans="1:9" ht="15.75">
      <c r="A48" s="61" t="s">
        <v>97</v>
      </c>
      <c r="B48" s="65" t="s">
        <v>98</v>
      </c>
      <c r="C48" s="65" t="s">
        <v>99</v>
      </c>
      <c r="D48" s="65" t="s">
        <v>49</v>
      </c>
      <c r="E48" s="50">
        <v>55</v>
      </c>
      <c r="F48" s="51">
        <v>0.0023396990740740743</v>
      </c>
      <c r="G48" s="52"/>
      <c r="H48" s="53"/>
      <c r="I48" s="54">
        <v>1</v>
      </c>
    </row>
    <row r="49" spans="1:9" ht="15.75">
      <c r="A49" s="62" t="s">
        <v>97</v>
      </c>
      <c r="B49" s="65" t="s">
        <v>100</v>
      </c>
      <c r="C49" s="65" t="s">
        <v>101</v>
      </c>
      <c r="D49" s="65" t="s">
        <v>45</v>
      </c>
      <c r="E49" s="50">
        <v>45</v>
      </c>
      <c r="F49" s="51">
        <v>0.001987268518518519</v>
      </c>
      <c r="G49" s="52">
        <v>50</v>
      </c>
      <c r="H49" s="53">
        <v>0.0022327546296296297</v>
      </c>
      <c r="I49" s="54">
        <v>2</v>
      </c>
    </row>
    <row r="50" spans="1:9" ht="15.75">
      <c r="A50" s="61" t="s">
        <v>102</v>
      </c>
      <c r="B50" s="65" t="s">
        <v>80</v>
      </c>
      <c r="C50" s="65" t="s">
        <v>103</v>
      </c>
      <c r="D50" s="65" t="s">
        <v>82</v>
      </c>
      <c r="E50" s="50">
        <v>45</v>
      </c>
      <c r="F50" s="51">
        <v>0.0038194444444444443</v>
      </c>
      <c r="G50" s="52">
        <v>40</v>
      </c>
      <c r="H50" s="53">
        <v>0.002753703703703704</v>
      </c>
      <c r="I50" s="54">
        <v>3</v>
      </c>
    </row>
    <row r="51" spans="1:9" ht="15.75">
      <c r="A51" s="61" t="s">
        <v>102</v>
      </c>
      <c r="B51" s="65" t="s">
        <v>104</v>
      </c>
      <c r="C51" s="65" t="s">
        <v>105</v>
      </c>
      <c r="D51" s="65" t="s">
        <v>31</v>
      </c>
      <c r="E51" s="50">
        <v>40</v>
      </c>
      <c r="F51" s="51">
        <v>0.0033329861111111112</v>
      </c>
      <c r="G51" s="52"/>
      <c r="H51" s="53"/>
      <c r="I51" s="54">
        <v>4</v>
      </c>
    </row>
    <row r="52" spans="1:9" ht="15.75">
      <c r="A52" s="61" t="s">
        <v>97</v>
      </c>
      <c r="B52" s="65" t="s">
        <v>106</v>
      </c>
      <c r="C52" s="65" t="s">
        <v>107</v>
      </c>
      <c r="D52" s="65" t="s">
        <v>39</v>
      </c>
      <c r="E52" s="50">
        <v>35</v>
      </c>
      <c r="F52" s="51">
        <v>0.0030671296296296297</v>
      </c>
      <c r="G52" s="52"/>
      <c r="H52" s="53"/>
      <c r="I52" s="54">
        <v>5</v>
      </c>
    </row>
    <row r="53" spans="1:9" ht="15.75">
      <c r="A53" s="61" t="s">
        <v>102</v>
      </c>
      <c r="B53" s="65" t="s">
        <v>52</v>
      </c>
      <c r="C53" s="65" t="s">
        <v>108</v>
      </c>
      <c r="D53" s="65" t="s">
        <v>42</v>
      </c>
      <c r="E53" s="50">
        <v>35</v>
      </c>
      <c r="F53" s="51">
        <v>0.0037847222222222223</v>
      </c>
      <c r="G53" s="52"/>
      <c r="H53" s="53"/>
      <c r="I53" s="54">
        <v>6</v>
      </c>
    </row>
    <row r="54" spans="1:9" ht="12.75">
      <c r="A54" s="61"/>
      <c r="B54" s="59"/>
      <c r="C54" s="59"/>
      <c r="D54" s="60"/>
      <c r="E54" s="37"/>
      <c r="F54" s="37"/>
      <c r="G54" s="52"/>
      <c r="H54" s="53"/>
      <c r="I54" s="40"/>
    </row>
    <row r="55" spans="1:9" ht="12.75">
      <c r="A55" s="61"/>
      <c r="B55" s="59"/>
      <c r="C55" s="59"/>
      <c r="D55" s="60"/>
      <c r="E55" s="37"/>
      <c r="F55" s="37"/>
      <c r="G55" s="52"/>
      <c r="H55" s="53"/>
      <c r="I55" s="40"/>
    </row>
    <row r="56" spans="1:4" ht="15.75">
      <c r="A56" s="3"/>
      <c r="B56" s="65"/>
      <c r="C56" s="65"/>
      <c r="D56" s="65"/>
    </row>
    <row r="57" spans="1:4" ht="15.75">
      <c r="A57" s="3"/>
      <c r="B57" s="65"/>
      <c r="C57" s="65"/>
      <c r="D57" s="65"/>
    </row>
    <row r="58" spans="1:4" ht="15.75">
      <c r="A58" s="3"/>
      <c r="B58" s="65"/>
      <c r="C58" s="65"/>
      <c r="D58" s="65"/>
    </row>
    <row r="59" spans="1:4" ht="15.75">
      <c r="A59" s="3"/>
      <c r="B59" s="65"/>
      <c r="C59" s="65"/>
      <c r="D59" s="65"/>
    </row>
    <row r="60" spans="1:4" ht="15.75">
      <c r="A60" s="3"/>
      <c r="B60" s="65"/>
      <c r="C60" s="65"/>
      <c r="D60" s="65"/>
    </row>
    <row r="61" spans="1:4" ht="12.75">
      <c r="A61" s="3"/>
      <c r="B61" s="59"/>
      <c r="C61" s="59"/>
      <c r="D61" s="60"/>
    </row>
    <row r="62" spans="1:4" ht="12.75">
      <c r="A62" s="3"/>
      <c r="B62" s="59"/>
      <c r="C62" s="59"/>
      <c r="D62" s="60"/>
    </row>
    <row r="63" spans="1:4" ht="12.75">
      <c r="A63" s="3"/>
      <c r="B63" s="3"/>
      <c r="C63" s="3"/>
      <c r="D63" s="3"/>
    </row>
    <row r="64" spans="1:4" ht="15.75">
      <c r="A64" s="3"/>
      <c r="B64" s="65"/>
      <c r="C64" s="65"/>
      <c r="D64" s="65"/>
    </row>
    <row r="65" spans="1:4" ht="15.75">
      <c r="A65" s="3"/>
      <c r="B65" s="65"/>
      <c r="C65" s="65"/>
      <c r="D65" s="65"/>
    </row>
    <row r="66" spans="1:4" ht="15.75">
      <c r="A66" s="3"/>
      <c r="B66" s="65"/>
      <c r="C66" s="65"/>
      <c r="D66" s="65"/>
    </row>
    <row r="67" spans="1:4" ht="12.75">
      <c r="A67" s="3"/>
      <c r="B67" s="59"/>
      <c r="C67" s="59"/>
      <c r="D67" s="60"/>
    </row>
    <row r="68" spans="1:4" ht="12.75">
      <c r="A68" s="3"/>
      <c r="B68" s="59"/>
      <c r="C68" s="59"/>
      <c r="D68" s="60"/>
    </row>
    <row r="69" spans="1:4" ht="12.75">
      <c r="A69" s="3"/>
      <c r="B69" s="59"/>
      <c r="C69" s="59"/>
      <c r="D69" s="60"/>
    </row>
    <row r="70" spans="1:4" ht="12.75">
      <c r="A70" s="3"/>
      <c r="B70" s="59"/>
      <c r="C70" s="59"/>
      <c r="D70" s="60"/>
    </row>
    <row r="71" spans="1:4" ht="12.75">
      <c r="A71" s="3"/>
      <c r="B71" s="59"/>
      <c r="C71" s="59"/>
      <c r="D71" s="60"/>
    </row>
    <row r="72" spans="1:4" ht="15.75">
      <c r="A72" s="3"/>
      <c r="B72" s="65"/>
      <c r="C72" s="65"/>
      <c r="D72" s="65"/>
    </row>
    <row r="73" spans="1:4" ht="15.75">
      <c r="A73" s="3"/>
      <c r="B73" s="65"/>
      <c r="C73" s="65"/>
      <c r="D73" s="65"/>
    </row>
    <row r="74" spans="1:4" ht="15.75">
      <c r="A74" s="3"/>
      <c r="B74" s="65"/>
      <c r="C74" s="65"/>
      <c r="D74" s="65"/>
    </row>
    <row r="75" spans="1:4" ht="15.75">
      <c r="A75" s="3"/>
      <c r="B75" s="65"/>
      <c r="C75" s="65"/>
      <c r="D75" s="65"/>
    </row>
    <row r="76" spans="1:4" ht="15.75">
      <c r="A76" s="3"/>
      <c r="B76" s="65"/>
      <c r="C76" s="65"/>
      <c r="D76" s="65"/>
    </row>
    <row r="77" spans="1:4" ht="15.75">
      <c r="A77" s="64"/>
      <c r="B77" s="65"/>
      <c r="C77" s="65"/>
      <c r="D77" s="65"/>
    </row>
    <row r="78" spans="1:4" ht="15.75">
      <c r="A78" s="64"/>
      <c r="B78" s="65"/>
      <c r="C78" s="65"/>
      <c r="D78" s="65"/>
    </row>
    <row r="79" spans="1:4" ht="12.75">
      <c r="A79" s="64"/>
      <c r="B79" s="59"/>
      <c r="C79" s="59"/>
      <c r="D79" s="60"/>
    </row>
    <row r="80" spans="1:4" ht="12.75">
      <c r="A80" s="3"/>
      <c r="B80" s="59"/>
      <c r="C80" s="59"/>
      <c r="D80" s="60"/>
    </row>
    <row r="81" spans="1:4" ht="12.75">
      <c r="A81" s="3"/>
      <c r="B81" s="3"/>
      <c r="C81" s="3"/>
      <c r="D81" s="3"/>
    </row>
    <row r="82" spans="1:4" ht="15.75">
      <c r="A82" s="3"/>
      <c r="B82" s="65"/>
      <c r="C82" s="65"/>
      <c r="D82" s="65"/>
    </row>
    <row r="83" spans="1:4" ht="15.75">
      <c r="A83" s="3"/>
      <c r="B83" s="65"/>
      <c r="C83" s="65"/>
      <c r="D83" s="65"/>
    </row>
    <row r="84" spans="1:4" ht="15.75">
      <c r="A84" s="3"/>
      <c r="B84" s="65"/>
      <c r="C84" s="65"/>
      <c r="D84" s="65"/>
    </row>
    <row r="85" spans="1:4" ht="15.75">
      <c r="A85" s="3"/>
      <c r="B85" s="65"/>
      <c r="C85" s="65"/>
      <c r="D85" s="65"/>
    </row>
    <row r="86" spans="1:4" ht="15.75">
      <c r="A86" s="3"/>
      <c r="B86" s="65"/>
      <c r="C86" s="65"/>
      <c r="D86" s="65"/>
    </row>
    <row r="87" spans="1:4" ht="12.75">
      <c r="A87" s="3"/>
      <c r="B87" s="3"/>
      <c r="C87" s="3"/>
      <c r="D87" s="3"/>
    </row>
  </sheetData>
  <sheetProtection/>
  <mergeCells count="2">
    <mergeCell ref="A1:K1"/>
    <mergeCell ref="A2:K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1">
      <selection activeCell="A1" sqref="A1:IV16384"/>
    </sheetView>
  </sheetViews>
  <sheetFormatPr defaultColWidth="18.140625" defaultRowHeight="15"/>
  <cols>
    <col min="1" max="16384" width="18.140625" style="4" customWidth="1"/>
  </cols>
  <sheetData>
    <row r="1" spans="1:15" ht="15.75">
      <c r="A1" s="151" t="s">
        <v>15</v>
      </c>
      <c r="B1" s="151"/>
      <c r="C1" s="151"/>
      <c r="D1" s="151"/>
      <c r="E1" s="151"/>
      <c r="F1" s="151"/>
      <c r="G1" s="151"/>
      <c r="H1" s="151"/>
      <c r="I1" s="2"/>
      <c r="J1" s="2"/>
      <c r="K1" s="2"/>
      <c r="L1" s="2"/>
      <c r="M1" s="2"/>
      <c r="N1" s="2"/>
      <c r="O1" s="3"/>
    </row>
    <row r="2" spans="1:15" ht="15.75">
      <c r="A2" s="151" t="s">
        <v>113</v>
      </c>
      <c r="B2" s="151"/>
      <c r="C2" s="151"/>
      <c r="D2" s="151"/>
      <c r="E2" s="151"/>
      <c r="F2" s="151"/>
      <c r="G2" s="151"/>
      <c r="H2" s="151"/>
      <c r="I2" s="2"/>
      <c r="J2" s="2"/>
      <c r="K2" s="2"/>
      <c r="L2" s="2"/>
      <c r="M2" s="2"/>
      <c r="N2" s="2"/>
      <c r="O2" s="3"/>
    </row>
    <row r="3" spans="1:15" ht="15.75">
      <c r="A3" s="5" t="s">
        <v>114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3"/>
    </row>
    <row r="4" spans="1:15" ht="25.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8" t="str">
        <f>'[1]Liste'!H3</f>
        <v>Fliege Weit / Einzelwertung</v>
      </c>
      <c r="F4" s="38" t="str">
        <f>'[1]Liste'!I3</f>
        <v>Fliege Weit / 2. Wurf</v>
      </c>
      <c r="G4" s="38" t="str">
        <f>'[1]Mehrkampf'!H7</f>
        <v>Fliege Weit / Summe</v>
      </c>
      <c r="H4" s="41" t="s">
        <v>21</v>
      </c>
      <c r="J4" s="2"/>
      <c r="K4" s="2"/>
      <c r="L4" s="2"/>
      <c r="M4" s="2"/>
      <c r="N4" s="2"/>
      <c r="O4" s="3"/>
    </row>
    <row r="5" spans="1:15" ht="12.75">
      <c r="A5" s="37"/>
      <c r="B5" s="37"/>
      <c r="C5" s="37"/>
      <c r="D5" s="37"/>
      <c r="E5" s="37"/>
      <c r="F5" s="44"/>
      <c r="G5" s="38"/>
      <c r="H5" s="46"/>
      <c r="I5" s="2"/>
      <c r="J5" s="2"/>
      <c r="K5" s="2"/>
      <c r="L5" s="2"/>
      <c r="M5" s="2"/>
      <c r="N5" s="2"/>
      <c r="O5" s="3"/>
    </row>
    <row r="6" spans="1:28" s="3" customFormat="1" ht="15.75">
      <c r="A6" s="67" t="s">
        <v>22</v>
      </c>
      <c r="B6" s="68" t="s">
        <v>61</v>
      </c>
      <c r="C6" s="68" t="s">
        <v>62</v>
      </c>
      <c r="D6" s="68" t="s">
        <v>63</v>
      </c>
      <c r="E6" s="69">
        <f>'[1]Liste'!H10</f>
        <v>50.83</v>
      </c>
      <c r="F6" s="69">
        <f>'[1]Liste'!I10</f>
        <v>48.78</v>
      </c>
      <c r="G6" s="70">
        <f>'[1]Mehrkampf'!H14</f>
        <v>99.61</v>
      </c>
      <c r="H6" s="54">
        <v>1</v>
      </c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s="3" customFormat="1" ht="15.75">
      <c r="A7" s="67" t="s">
        <v>22</v>
      </c>
      <c r="B7" s="68" t="s">
        <v>32</v>
      </c>
      <c r="C7" s="68" t="s">
        <v>33</v>
      </c>
      <c r="D7" s="68" t="s">
        <v>28</v>
      </c>
      <c r="E7" s="73">
        <f>'[1]Liste'!H15</f>
        <v>50.53</v>
      </c>
      <c r="F7" s="69">
        <f>'[1]Liste'!I15</f>
        <v>47.6</v>
      </c>
      <c r="G7" s="70">
        <f>'[1]Mehrkampf'!H19</f>
        <v>98.13</v>
      </c>
      <c r="H7" s="54">
        <v>2</v>
      </c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s="3" customFormat="1" ht="15.75">
      <c r="A8" s="67" t="s">
        <v>22</v>
      </c>
      <c r="B8" s="68" t="s">
        <v>34</v>
      </c>
      <c r="C8" s="68" t="s">
        <v>35</v>
      </c>
      <c r="D8" s="68" t="s">
        <v>36</v>
      </c>
      <c r="E8" s="69">
        <f>'[1]Liste'!H5</f>
        <v>50.49</v>
      </c>
      <c r="F8" s="69">
        <f>'[1]Liste'!I5</f>
        <v>50.3</v>
      </c>
      <c r="G8" s="70">
        <f>'[1]Mehrkampf'!H9</f>
        <v>100.78999999999999</v>
      </c>
      <c r="H8" s="54">
        <v>3</v>
      </c>
      <c r="N8" s="71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s="3" customFormat="1" ht="15.75">
      <c r="A9" s="67" t="s">
        <v>22</v>
      </c>
      <c r="B9" s="68" t="s">
        <v>26</v>
      </c>
      <c r="C9" s="68" t="s">
        <v>27</v>
      </c>
      <c r="D9" s="68" t="s">
        <v>28</v>
      </c>
      <c r="E9" s="69">
        <f>'[1]Liste'!H6</f>
        <v>46.22</v>
      </c>
      <c r="F9" s="69">
        <f>'[1]Liste'!I6</f>
        <v>46.08</v>
      </c>
      <c r="G9" s="70">
        <f>'[1]Mehrkampf'!H10</f>
        <v>92.3</v>
      </c>
      <c r="H9" s="54">
        <v>4</v>
      </c>
      <c r="N9" s="71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3" customFormat="1" ht="15.75">
      <c r="A10" s="67" t="s">
        <v>22</v>
      </c>
      <c r="B10" s="68" t="s">
        <v>37</v>
      </c>
      <c r="C10" s="68" t="s">
        <v>38</v>
      </c>
      <c r="D10" s="68" t="s">
        <v>39</v>
      </c>
      <c r="E10" s="69">
        <f>'[1]Liste'!H9</f>
        <v>45.21</v>
      </c>
      <c r="F10" s="69">
        <f>'[1]Liste'!I9</f>
        <v>40.97</v>
      </c>
      <c r="G10" s="70">
        <f>'[1]Mehrkampf'!H13</f>
        <v>86.18</v>
      </c>
      <c r="H10" s="54">
        <v>5</v>
      </c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3" customFormat="1" ht="15.75">
      <c r="A11" s="67" t="s">
        <v>22</v>
      </c>
      <c r="B11" s="68" t="s">
        <v>64</v>
      </c>
      <c r="C11" s="68" t="s">
        <v>65</v>
      </c>
      <c r="D11" s="68" t="s">
        <v>45</v>
      </c>
      <c r="E11" s="69">
        <f>'[1]Liste'!H23</f>
        <v>45</v>
      </c>
      <c r="F11" s="69">
        <f>'[1]Liste'!I23</f>
        <v>40.25</v>
      </c>
      <c r="G11" s="70">
        <f>'[1]Mehrkampf'!H27</f>
        <v>85.25</v>
      </c>
      <c r="H11" s="54">
        <v>6</v>
      </c>
      <c r="N11" s="71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3" customFormat="1" ht="15.75">
      <c r="A12" s="67" t="s">
        <v>22</v>
      </c>
      <c r="B12" s="68" t="s">
        <v>40</v>
      </c>
      <c r="C12" s="68" t="s">
        <v>41</v>
      </c>
      <c r="D12" s="68" t="s">
        <v>42</v>
      </c>
      <c r="E12" s="69">
        <f>'[1]Liste'!H16</f>
        <v>43.34</v>
      </c>
      <c r="F12" s="69">
        <f>'[1]Liste'!I16</f>
        <v>40.18</v>
      </c>
      <c r="G12" s="70">
        <f>'[1]Mehrkampf'!H20</f>
        <v>83.52000000000001</v>
      </c>
      <c r="H12" s="54">
        <v>7</v>
      </c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8" s="3" customFormat="1" ht="15.75">
      <c r="A13" s="67" t="s">
        <v>22</v>
      </c>
      <c r="B13" s="68" t="s">
        <v>66</v>
      </c>
      <c r="C13" s="68" t="s">
        <v>58</v>
      </c>
      <c r="D13" s="68" t="s">
        <v>63</v>
      </c>
      <c r="E13" s="69">
        <f>'[1]Liste'!H11</f>
        <v>42.59</v>
      </c>
      <c r="F13" s="69">
        <f>'[1]Liste'!I11</f>
        <v>31.45</v>
      </c>
      <c r="G13" s="70">
        <f>'[1]Mehrkampf'!H15</f>
        <v>74.04</v>
      </c>
      <c r="H13" s="54">
        <v>8</v>
      </c>
    </row>
    <row r="14" spans="1:28" s="3" customFormat="1" ht="15.75">
      <c r="A14" s="67" t="s">
        <v>22</v>
      </c>
      <c r="B14" s="68" t="s">
        <v>46</v>
      </c>
      <c r="C14" s="68" t="s">
        <v>44</v>
      </c>
      <c r="D14" s="68" t="s">
        <v>39</v>
      </c>
      <c r="E14" s="69">
        <f>'[1]Liste'!H17</f>
        <v>42.53</v>
      </c>
      <c r="F14" s="69">
        <f>'[1]Liste'!I17</f>
        <v>41.2</v>
      </c>
      <c r="G14" s="70">
        <f>'[1]Mehrkampf'!H21</f>
        <v>83.73</v>
      </c>
      <c r="H14" s="54">
        <v>9</v>
      </c>
      <c r="N14" s="71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3" customFormat="1" ht="15.75">
      <c r="A15" s="67" t="s">
        <v>22</v>
      </c>
      <c r="B15" s="68" t="s">
        <v>52</v>
      </c>
      <c r="C15" s="68" t="s">
        <v>53</v>
      </c>
      <c r="D15" s="68" t="s">
        <v>42</v>
      </c>
      <c r="E15" s="69">
        <f>'[1]Liste'!H13</f>
        <v>40.98</v>
      </c>
      <c r="F15" s="69">
        <f>'[1]Liste'!I13</f>
        <v>40.01</v>
      </c>
      <c r="G15" s="70">
        <f>'[1]Mehrkampf'!H17</f>
        <v>80.99</v>
      </c>
      <c r="H15" s="54">
        <v>10</v>
      </c>
      <c r="N15" s="7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3" customFormat="1" ht="15.75">
      <c r="A16" s="67" t="s">
        <v>22</v>
      </c>
      <c r="B16" s="74" t="s">
        <v>54</v>
      </c>
      <c r="C16" s="74" t="s">
        <v>55</v>
      </c>
      <c r="D16" s="75" t="s">
        <v>49</v>
      </c>
      <c r="E16" s="69">
        <f>'[1]Liste'!H8</f>
        <v>40.75</v>
      </c>
      <c r="F16" s="69">
        <f>'[1]Liste'!I8</f>
        <v>40.51</v>
      </c>
      <c r="G16" s="70">
        <f>'[1]Mehrkampf'!H12</f>
        <v>81.25999999999999</v>
      </c>
      <c r="H16" s="54">
        <v>11</v>
      </c>
      <c r="N16" s="71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8" s="3" customFormat="1" ht="15.75">
      <c r="A17" s="67" t="s">
        <v>22</v>
      </c>
      <c r="B17" s="68" t="s">
        <v>23</v>
      </c>
      <c r="C17" s="68" t="s">
        <v>24</v>
      </c>
      <c r="D17" s="68" t="s">
        <v>25</v>
      </c>
      <c r="E17" s="69">
        <f>'[1]Liste'!H22</f>
        <v>39.8</v>
      </c>
      <c r="F17" s="69">
        <f>'[1]Liste'!I22</f>
        <v>39.51</v>
      </c>
      <c r="G17" s="70">
        <f>'[1]Mehrkampf'!H26</f>
        <v>79.31</v>
      </c>
      <c r="H17" s="54">
        <v>12</v>
      </c>
    </row>
    <row r="18" spans="1:28" s="3" customFormat="1" ht="15.75">
      <c r="A18" s="67" t="s">
        <v>22</v>
      </c>
      <c r="B18" s="68" t="s">
        <v>29</v>
      </c>
      <c r="C18" s="68" t="s">
        <v>30</v>
      </c>
      <c r="D18" s="68" t="s">
        <v>31</v>
      </c>
      <c r="E18" s="69">
        <f>'[1]Liste'!H12</f>
        <v>39.62</v>
      </c>
      <c r="F18" s="69">
        <f>'[1]Liste'!I12</f>
        <v>38.22</v>
      </c>
      <c r="G18" s="70">
        <f>'[1]Mehrkampf'!H16</f>
        <v>77.84</v>
      </c>
      <c r="H18" s="54">
        <v>13</v>
      </c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8" s="3" customFormat="1" ht="15.75">
      <c r="A19" s="67" t="s">
        <v>22</v>
      </c>
      <c r="B19" s="68" t="s">
        <v>43</v>
      </c>
      <c r="C19" s="68" t="s">
        <v>44</v>
      </c>
      <c r="D19" s="68" t="s">
        <v>45</v>
      </c>
      <c r="E19" s="69">
        <f>'[1]Liste'!H14</f>
        <v>37.9</v>
      </c>
      <c r="F19" s="69">
        <f>'[1]Liste'!I14</f>
        <v>31.79</v>
      </c>
      <c r="G19" s="70">
        <f>'[1]Mehrkampf'!H18</f>
        <v>69.69</v>
      </c>
      <c r="H19" s="54">
        <v>14</v>
      </c>
    </row>
    <row r="20" spans="1:8" s="3" customFormat="1" ht="15.75">
      <c r="A20" s="67" t="s">
        <v>22</v>
      </c>
      <c r="B20" s="68" t="s">
        <v>59</v>
      </c>
      <c r="C20" s="68" t="s">
        <v>60</v>
      </c>
      <c r="D20" s="68" t="s">
        <v>49</v>
      </c>
      <c r="E20" s="69">
        <f>'[1]Liste'!H19</f>
        <v>37.2</v>
      </c>
      <c r="F20" s="69">
        <f>'[1]Liste'!I19</f>
        <v>36.91</v>
      </c>
      <c r="G20" s="70">
        <f>'[1]Mehrkampf'!H23</f>
        <v>74.11</v>
      </c>
      <c r="H20" s="54">
        <v>15</v>
      </c>
    </row>
    <row r="21" spans="1:8" s="3" customFormat="1" ht="15.75">
      <c r="A21" s="67" t="s">
        <v>22</v>
      </c>
      <c r="B21" s="68" t="s">
        <v>57</v>
      </c>
      <c r="C21" s="68" t="s">
        <v>58</v>
      </c>
      <c r="D21" s="68" t="s">
        <v>49</v>
      </c>
      <c r="E21" s="69">
        <f>'[1]Liste'!H20</f>
        <v>37.2</v>
      </c>
      <c r="F21" s="69">
        <f>'[1]Liste'!I20</f>
        <v>35.08</v>
      </c>
      <c r="G21" s="70">
        <f>'[1]Mehrkampf'!H24</f>
        <v>72.28</v>
      </c>
      <c r="H21" s="54">
        <v>16</v>
      </c>
    </row>
    <row r="22" spans="1:8" s="3" customFormat="1" ht="15.75">
      <c r="A22" s="67" t="s">
        <v>22</v>
      </c>
      <c r="B22" s="68" t="s">
        <v>47</v>
      </c>
      <c r="C22" s="68" t="s">
        <v>48</v>
      </c>
      <c r="D22" s="68" t="s">
        <v>49</v>
      </c>
      <c r="E22" s="69">
        <f>'[1]Liste'!H7</f>
        <v>34.09</v>
      </c>
      <c r="F22" s="69">
        <f>'[1]Liste'!I7</f>
        <v>33.38</v>
      </c>
      <c r="G22" s="70">
        <f>'[1]Mehrkampf'!H11</f>
        <v>67.47</v>
      </c>
      <c r="H22" s="54">
        <v>17</v>
      </c>
    </row>
    <row r="23" spans="1:8" s="3" customFormat="1" ht="15.75">
      <c r="A23" s="67" t="s">
        <v>22</v>
      </c>
      <c r="B23" s="68" t="s">
        <v>67</v>
      </c>
      <c r="C23" s="68" t="s">
        <v>68</v>
      </c>
      <c r="D23" s="68" t="s">
        <v>69</v>
      </c>
      <c r="E23" s="69">
        <f>'[1]Liste'!H24</f>
        <v>33.52</v>
      </c>
      <c r="F23" s="69">
        <f>'[1]Liste'!I24</f>
        <v>31.33</v>
      </c>
      <c r="G23" s="70">
        <f>'[1]Mehrkampf'!H28</f>
        <v>64.85</v>
      </c>
      <c r="H23" s="54">
        <v>18</v>
      </c>
    </row>
    <row r="24" spans="1:8" s="3" customFormat="1" ht="15.75">
      <c r="A24" s="67" t="s">
        <v>22</v>
      </c>
      <c r="B24" s="68" t="s">
        <v>56</v>
      </c>
      <c r="C24" s="68" t="s">
        <v>48</v>
      </c>
      <c r="D24" s="68" t="s">
        <v>49</v>
      </c>
      <c r="E24" s="69">
        <f>'[1]Liste'!H21</f>
        <v>32.42</v>
      </c>
      <c r="F24" s="69">
        <f>'[1]Liste'!I21</f>
        <v>31.71</v>
      </c>
      <c r="G24" s="70">
        <f>'[1]Mehrkampf'!H25</f>
        <v>64.13</v>
      </c>
      <c r="H24" s="54">
        <v>19</v>
      </c>
    </row>
    <row r="25" spans="1:8" s="3" customFormat="1" ht="15.75">
      <c r="A25" s="67" t="s">
        <v>22</v>
      </c>
      <c r="B25" s="68" t="s">
        <v>50</v>
      </c>
      <c r="C25" s="68" t="s">
        <v>51</v>
      </c>
      <c r="D25" s="68" t="s">
        <v>49</v>
      </c>
      <c r="E25" s="69">
        <f>'[1]Liste'!H18</f>
        <v>32.41</v>
      </c>
      <c r="F25" s="69">
        <f>'[1]Liste'!I18</f>
        <v>31.86</v>
      </c>
      <c r="G25" s="70">
        <f>'[1]Mehrkampf'!H22</f>
        <v>64.27</v>
      </c>
      <c r="H25" s="54">
        <v>20</v>
      </c>
    </row>
    <row r="26" spans="1:8" s="3" customFormat="1" ht="15.75">
      <c r="A26" s="67"/>
      <c r="B26" s="74"/>
      <c r="C26" s="74"/>
      <c r="D26" s="75"/>
      <c r="E26" s="69"/>
      <c r="F26" s="69"/>
      <c r="G26" s="70"/>
      <c r="H26" s="40"/>
    </row>
    <row r="27" spans="1:8" s="3" customFormat="1" ht="15.75">
      <c r="A27" s="67"/>
      <c r="B27" s="74"/>
      <c r="C27" s="74"/>
      <c r="D27" s="75"/>
      <c r="E27" s="69"/>
      <c r="F27" s="69"/>
      <c r="G27" s="70"/>
      <c r="H27" s="40"/>
    </row>
    <row r="28" spans="1:8" s="3" customFormat="1" ht="15.75">
      <c r="A28" s="76"/>
      <c r="B28" s="68"/>
      <c r="C28" s="68"/>
      <c r="D28" s="68"/>
      <c r="E28" s="69"/>
      <c r="F28" s="69"/>
      <c r="G28" s="70"/>
      <c r="H28" s="54"/>
    </row>
    <row r="29" spans="1:8" s="3" customFormat="1" ht="15.75">
      <c r="A29" s="76" t="s">
        <v>70</v>
      </c>
      <c r="B29" s="68" t="s">
        <v>76</v>
      </c>
      <c r="C29" s="68" t="s">
        <v>77</v>
      </c>
      <c r="D29" s="68" t="s">
        <v>31</v>
      </c>
      <c r="E29" s="69">
        <f>'[1]Liste'!H39</f>
        <v>47.29</v>
      </c>
      <c r="F29" s="69">
        <f>'[1]Liste'!I39</f>
        <v>41.68</v>
      </c>
      <c r="G29" s="70">
        <f>'[1]Mehrkampf'!H44</f>
        <v>88.97</v>
      </c>
      <c r="H29" s="54">
        <v>1</v>
      </c>
    </row>
    <row r="30" spans="1:8" s="3" customFormat="1" ht="15.75">
      <c r="A30" s="76" t="s">
        <v>70</v>
      </c>
      <c r="B30" s="77" t="s">
        <v>78</v>
      </c>
      <c r="C30" s="77" t="s">
        <v>30</v>
      </c>
      <c r="D30" s="78" t="s">
        <v>31</v>
      </c>
      <c r="E30" s="69">
        <f>'[1]Liste'!H38</f>
        <v>47.08</v>
      </c>
      <c r="F30" s="69">
        <f>'[1]Liste'!I38</f>
        <v>46.53</v>
      </c>
      <c r="G30" s="70">
        <f>'[1]Mehrkampf'!H43</f>
        <v>93.61</v>
      </c>
      <c r="H30" s="54">
        <v>2</v>
      </c>
    </row>
    <row r="31" spans="1:8" s="3" customFormat="1" ht="15.75">
      <c r="A31" s="76" t="s">
        <v>70</v>
      </c>
      <c r="B31" s="68" t="s">
        <v>95</v>
      </c>
      <c r="C31" s="68" t="s">
        <v>96</v>
      </c>
      <c r="D31" s="68" t="s">
        <v>63</v>
      </c>
      <c r="E31" s="69">
        <f>'[1]Liste'!H29</f>
        <v>45.85</v>
      </c>
      <c r="F31" s="69">
        <f>'[1]Liste'!I29</f>
        <v>39.53</v>
      </c>
      <c r="G31" s="70">
        <f>'[1]Mehrkampf'!H34</f>
        <v>85.38</v>
      </c>
      <c r="H31" s="54">
        <v>3</v>
      </c>
    </row>
    <row r="32" spans="1:8" s="3" customFormat="1" ht="15.75">
      <c r="A32" s="76" t="s">
        <v>70</v>
      </c>
      <c r="B32" s="68" t="s">
        <v>83</v>
      </c>
      <c r="C32" s="68" t="s">
        <v>84</v>
      </c>
      <c r="D32" s="68" t="s">
        <v>36</v>
      </c>
      <c r="E32" s="69">
        <f>'[1]Liste'!H28</f>
        <v>45.43</v>
      </c>
      <c r="F32" s="69">
        <f>'[1]Liste'!I28</f>
        <v>42.38</v>
      </c>
      <c r="G32" s="70">
        <f>'[1]Mehrkampf'!H33</f>
        <v>87.81</v>
      </c>
      <c r="H32" s="54">
        <v>4</v>
      </c>
    </row>
    <row r="33" spans="1:8" s="3" customFormat="1" ht="15.75">
      <c r="A33" s="76" t="s">
        <v>70</v>
      </c>
      <c r="B33" s="68" t="s">
        <v>71</v>
      </c>
      <c r="C33" s="68" t="s">
        <v>44</v>
      </c>
      <c r="D33" s="68" t="s">
        <v>28</v>
      </c>
      <c r="E33" s="69">
        <f>'[1]Liste'!H27</f>
        <v>44.11</v>
      </c>
      <c r="F33" s="69">
        <f>'[1]Liste'!I27</f>
        <v>42.91</v>
      </c>
      <c r="G33" s="70">
        <f>'[1]Mehrkampf'!H32</f>
        <v>87.02</v>
      </c>
      <c r="H33" s="54">
        <v>5</v>
      </c>
    </row>
    <row r="34" spans="1:8" s="3" customFormat="1" ht="15.75">
      <c r="A34" s="76" t="s">
        <v>70</v>
      </c>
      <c r="B34" s="68" t="s">
        <v>80</v>
      </c>
      <c r="C34" s="68" t="s">
        <v>81</v>
      </c>
      <c r="D34" s="68" t="s">
        <v>82</v>
      </c>
      <c r="E34" s="69">
        <f>'[1]Liste'!H42</f>
        <v>40.81</v>
      </c>
      <c r="F34" s="69">
        <f>'[1]Liste'!I42</f>
        <v>35.46</v>
      </c>
      <c r="G34" s="70">
        <f>'[1]Mehrkampf'!H47</f>
        <v>76.27000000000001</v>
      </c>
      <c r="H34" s="54">
        <v>6</v>
      </c>
    </row>
    <row r="35" spans="1:8" s="3" customFormat="1" ht="15.75">
      <c r="A35" s="76" t="s">
        <v>70</v>
      </c>
      <c r="B35" s="68" t="s">
        <v>72</v>
      </c>
      <c r="C35" s="68" t="s">
        <v>73</v>
      </c>
      <c r="D35" s="68" t="s">
        <v>42</v>
      </c>
      <c r="E35" s="69">
        <f>'[1]Liste'!H31</f>
        <v>40.55</v>
      </c>
      <c r="F35" s="69">
        <f>'[1]Liste'!I31</f>
        <v>37.23</v>
      </c>
      <c r="G35" s="70">
        <f>'[1]Mehrkampf'!H36</f>
        <v>77.78</v>
      </c>
      <c r="H35" s="54">
        <v>7</v>
      </c>
    </row>
    <row r="36" spans="1:8" s="3" customFormat="1" ht="15.75">
      <c r="A36" s="76" t="s">
        <v>70</v>
      </c>
      <c r="B36" s="68" t="s">
        <v>74</v>
      </c>
      <c r="C36" s="68" t="s">
        <v>75</v>
      </c>
      <c r="D36" s="68" t="s">
        <v>28</v>
      </c>
      <c r="E36" s="69">
        <f>'[1]Liste'!H37</f>
        <v>36.49</v>
      </c>
      <c r="F36" s="69">
        <f>'[1]Liste'!I37</f>
        <v>35.09</v>
      </c>
      <c r="G36" s="70">
        <f>'[1]Mehrkampf'!H42</f>
        <v>71.58000000000001</v>
      </c>
      <c r="H36" s="54">
        <v>8</v>
      </c>
    </row>
    <row r="37" spans="1:8" s="3" customFormat="1" ht="15.75">
      <c r="A37" s="76" t="s">
        <v>70</v>
      </c>
      <c r="B37" s="68" t="s">
        <v>94</v>
      </c>
      <c r="C37" s="68" t="s">
        <v>48</v>
      </c>
      <c r="D37" s="68" t="s">
        <v>42</v>
      </c>
      <c r="E37" s="69">
        <f>'[1]Liste'!H32</f>
        <v>35.97</v>
      </c>
      <c r="F37" s="69">
        <f>'[1]Liste'!I32</f>
        <v>34.77</v>
      </c>
      <c r="G37" s="70">
        <f>'[1]Mehrkampf'!H37</f>
        <v>70.74000000000001</v>
      </c>
      <c r="H37" s="54">
        <v>9</v>
      </c>
    </row>
    <row r="38" spans="1:8" s="3" customFormat="1" ht="15.75">
      <c r="A38" s="76" t="s">
        <v>70</v>
      </c>
      <c r="B38" s="68" t="s">
        <v>91</v>
      </c>
      <c r="C38" s="68" t="s">
        <v>92</v>
      </c>
      <c r="D38" s="68" t="s">
        <v>49</v>
      </c>
      <c r="E38" s="69">
        <f>'[1]Liste'!H36</f>
        <v>35.41</v>
      </c>
      <c r="F38" s="69">
        <f>'[1]Liste'!I36</f>
        <v>35.24</v>
      </c>
      <c r="G38" s="70">
        <f>'[1]Mehrkampf'!H41</f>
        <v>70.65</v>
      </c>
      <c r="H38" s="54">
        <v>10</v>
      </c>
    </row>
    <row r="39" spans="1:8" s="3" customFormat="1" ht="15.75">
      <c r="A39" s="76" t="s">
        <v>70</v>
      </c>
      <c r="B39" s="68" t="s">
        <v>79</v>
      </c>
      <c r="C39" s="68" t="s">
        <v>30</v>
      </c>
      <c r="D39" s="68" t="s">
        <v>42</v>
      </c>
      <c r="E39" s="69">
        <f>'[1]Liste'!H35</f>
        <v>33.18</v>
      </c>
      <c r="F39" s="69">
        <f>'[1]Liste'!I35</f>
        <v>32.47</v>
      </c>
      <c r="G39" s="70">
        <f>'[1]Mehrkampf'!H40</f>
        <v>65.65</v>
      </c>
      <c r="H39" s="54">
        <v>11</v>
      </c>
    </row>
    <row r="40" spans="1:8" s="3" customFormat="1" ht="15.75">
      <c r="A40" s="76" t="s">
        <v>70</v>
      </c>
      <c r="B40" s="68" t="s">
        <v>87</v>
      </c>
      <c r="C40" s="68" t="s">
        <v>88</v>
      </c>
      <c r="D40" s="68" t="s">
        <v>45</v>
      </c>
      <c r="E40" s="69">
        <f>'[1]Liste'!H30</f>
        <v>32.77</v>
      </c>
      <c r="F40" s="69">
        <f>'[1]Liste'!I30</f>
        <v>27.73</v>
      </c>
      <c r="G40" s="70">
        <f>'[1]Mehrkampf'!H35</f>
        <v>60.5</v>
      </c>
      <c r="H40" s="54">
        <v>12</v>
      </c>
    </row>
    <row r="41" spans="1:8" s="3" customFormat="1" ht="15.75">
      <c r="A41" s="76" t="s">
        <v>70</v>
      </c>
      <c r="B41" s="68" t="s">
        <v>89</v>
      </c>
      <c r="C41" s="68" t="s">
        <v>90</v>
      </c>
      <c r="D41" s="68" t="s">
        <v>49</v>
      </c>
      <c r="E41" s="69">
        <f>'[1]Liste'!H33</f>
        <v>31.06</v>
      </c>
      <c r="F41" s="69">
        <f>'[1]Liste'!I33</f>
        <v>28.73</v>
      </c>
      <c r="G41" s="70">
        <f>'[1]Mehrkampf'!H38</f>
        <v>59.79</v>
      </c>
      <c r="H41" s="54">
        <v>13</v>
      </c>
    </row>
    <row r="42" spans="1:8" s="3" customFormat="1" ht="15.75">
      <c r="A42" s="76" t="s">
        <v>70</v>
      </c>
      <c r="B42" s="68" t="s">
        <v>85</v>
      </c>
      <c r="C42" s="68" t="s">
        <v>86</v>
      </c>
      <c r="D42" s="68" t="s">
        <v>45</v>
      </c>
      <c r="E42" s="69">
        <f>'[1]Liste'!H34</f>
        <v>30.83</v>
      </c>
      <c r="F42" s="69">
        <f>'[1]Liste'!I34</f>
        <v>29.51</v>
      </c>
      <c r="G42" s="70">
        <f>'[1]Mehrkampf'!H39</f>
        <v>60.34</v>
      </c>
      <c r="H42" s="54">
        <v>14</v>
      </c>
    </row>
    <row r="43" spans="1:8" s="3" customFormat="1" ht="15.75">
      <c r="A43" s="76" t="s">
        <v>70</v>
      </c>
      <c r="B43" s="77" t="s">
        <v>93</v>
      </c>
      <c r="C43" s="77" t="s">
        <v>44</v>
      </c>
      <c r="D43" s="78" t="s">
        <v>49</v>
      </c>
      <c r="E43" s="69">
        <f>'[1]Liste'!H41</f>
        <v>27.79</v>
      </c>
      <c r="F43" s="69">
        <f>'[1]Liste'!I41</f>
        <v>27.08</v>
      </c>
      <c r="G43" s="70">
        <f>'[1]Mehrkampf'!H46</f>
        <v>54.87</v>
      </c>
      <c r="H43" s="54">
        <v>15</v>
      </c>
    </row>
    <row r="44" spans="1:8" s="3" customFormat="1" ht="15.75">
      <c r="A44" s="79"/>
      <c r="B44" s="68"/>
      <c r="C44" s="68"/>
      <c r="D44" s="68"/>
      <c r="E44" s="69"/>
      <c r="F44" s="69"/>
      <c r="G44" s="70"/>
      <c r="H44" s="80"/>
    </row>
    <row r="45" spans="1:8" s="3" customFormat="1" ht="15.75">
      <c r="A45" s="79"/>
      <c r="B45" s="77"/>
      <c r="C45" s="77"/>
      <c r="D45" s="78"/>
      <c r="E45" s="69"/>
      <c r="F45" s="69"/>
      <c r="G45" s="70"/>
      <c r="H45" s="80"/>
    </row>
    <row r="46" spans="1:8" s="3" customFormat="1" ht="15.75">
      <c r="A46" s="81"/>
      <c r="B46" s="68"/>
      <c r="C46" s="68"/>
      <c r="D46" s="68"/>
      <c r="E46" s="69"/>
      <c r="F46" s="69"/>
      <c r="G46" s="70"/>
      <c r="H46" s="80"/>
    </row>
    <row r="47" spans="1:8" s="3" customFormat="1" ht="15.75">
      <c r="A47" s="79"/>
      <c r="B47" s="68"/>
      <c r="C47" s="68"/>
      <c r="D47" s="68"/>
      <c r="E47" s="69"/>
      <c r="F47" s="69"/>
      <c r="G47" s="70"/>
      <c r="H47" s="80"/>
    </row>
    <row r="48" spans="1:8" s="3" customFormat="1" ht="15.75">
      <c r="A48" s="82" t="s">
        <v>102</v>
      </c>
      <c r="B48" s="68" t="s">
        <v>104</v>
      </c>
      <c r="C48" s="68" t="s">
        <v>105</v>
      </c>
      <c r="D48" s="68" t="s">
        <v>31</v>
      </c>
      <c r="E48" s="69">
        <f>'[1]Liste'!H75</f>
        <v>43.64</v>
      </c>
      <c r="F48" s="69">
        <f>'[1]Liste'!I75</f>
        <v>43.4</v>
      </c>
      <c r="G48" s="70">
        <f>'[1]Mehrkampf'!H88</f>
        <v>87.03999999999999</v>
      </c>
      <c r="H48" s="80">
        <v>1</v>
      </c>
    </row>
    <row r="49" spans="1:8" s="3" customFormat="1" ht="15.75">
      <c r="A49" s="83" t="s">
        <v>97</v>
      </c>
      <c r="B49" s="77" t="s">
        <v>98</v>
      </c>
      <c r="C49" s="77" t="s">
        <v>99</v>
      </c>
      <c r="D49" s="78" t="s">
        <v>49</v>
      </c>
      <c r="E49" s="69">
        <f>'[1]Liste'!H71</f>
        <v>39.79</v>
      </c>
      <c r="F49" s="69">
        <f>'[1]Liste'!I71</f>
        <v>38.29</v>
      </c>
      <c r="G49" s="70">
        <f>'[1]Mehrkampf'!H84</f>
        <v>78.08</v>
      </c>
      <c r="H49" s="80">
        <v>2</v>
      </c>
    </row>
    <row r="50" spans="1:8" s="3" customFormat="1" ht="15.75">
      <c r="A50" s="83" t="s">
        <v>97</v>
      </c>
      <c r="B50" s="68" t="s">
        <v>106</v>
      </c>
      <c r="C50" s="68" t="s">
        <v>107</v>
      </c>
      <c r="D50" s="68" t="s">
        <v>39</v>
      </c>
      <c r="E50" s="69">
        <f>'[1]Liste'!H72</f>
        <v>33.16</v>
      </c>
      <c r="F50" s="69">
        <f>'[1]Liste'!I72</f>
        <v>29.94</v>
      </c>
      <c r="G50" s="70">
        <f>'[1]Mehrkampf'!H85</f>
        <v>63.099999999999994</v>
      </c>
      <c r="H50" s="80">
        <v>3</v>
      </c>
    </row>
    <row r="51" spans="1:8" s="3" customFormat="1" ht="15.75">
      <c r="A51" s="83" t="s">
        <v>97</v>
      </c>
      <c r="B51" s="77" t="s">
        <v>100</v>
      </c>
      <c r="C51" s="77" t="s">
        <v>101</v>
      </c>
      <c r="D51" s="78" t="s">
        <v>45</v>
      </c>
      <c r="E51" s="69">
        <f>'[1]Liste'!H74</f>
        <v>32.85</v>
      </c>
      <c r="F51" s="69">
        <f>'[1]Liste'!I74</f>
        <v>32.32</v>
      </c>
      <c r="G51" s="70">
        <f>'[1]Mehrkampf'!H87</f>
        <v>65.17</v>
      </c>
      <c r="H51" s="80">
        <v>4</v>
      </c>
    </row>
    <row r="52" spans="1:8" s="3" customFormat="1" ht="15.75">
      <c r="A52" s="82" t="s">
        <v>102</v>
      </c>
      <c r="B52" s="68" t="s">
        <v>80</v>
      </c>
      <c r="C52" s="68" t="s">
        <v>103</v>
      </c>
      <c r="D52" s="68" t="s">
        <v>82</v>
      </c>
      <c r="E52" s="69">
        <f>'[1]Liste'!H76</f>
        <v>31.65</v>
      </c>
      <c r="F52" s="69">
        <f>'[1]Liste'!I76</f>
        <v>31.51</v>
      </c>
      <c r="G52" s="70">
        <f>'[1]Mehrkampf'!H89</f>
        <v>63.16</v>
      </c>
      <c r="H52" s="80">
        <v>5</v>
      </c>
    </row>
    <row r="53" spans="1:8" s="3" customFormat="1" ht="15.75">
      <c r="A53" s="83" t="s">
        <v>102</v>
      </c>
      <c r="B53" s="77" t="s">
        <v>52</v>
      </c>
      <c r="C53" s="77" t="s">
        <v>108</v>
      </c>
      <c r="D53" s="78" t="s">
        <v>42</v>
      </c>
      <c r="E53" s="69">
        <f>'[1]Liste'!H73</f>
        <v>25.55</v>
      </c>
      <c r="F53" s="69">
        <f>'[1]Liste'!I73</f>
        <v>25.4</v>
      </c>
      <c r="G53" s="70">
        <f>'[1]Mehrkampf'!H86</f>
        <v>50.95</v>
      </c>
      <c r="H53" s="80">
        <v>6</v>
      </c>
    </row>
    <row r="54" spans="1:8" s="3" customFormat="1" ht="15.75">
      <c r="A54" s="84"/>
      <c r="B54" s="68"/>
      <c r="C54" s="68"/>
      <c r="D54" s="68"/>
      <c r="E54" s="69"/>
      <c r="F54" s="69"/>
      <c r="G54" s="70"/>
      <c r="H54" s="80"/>
    </row>
    <row r="55" spans="1:8" s="3" customFormat="1" ht="15.75">
      <c r="A55" s="84"/>
      <c r="B55" s="68"/>
      <c r="C55" s="68"/>
      <c r="D55" s="68"/>
      <c r="E55" s="69"/>
      <c r="F55" s="69"/>
      <c r="G55" s="70"/>
      <c r="H55" s="80"/>
    </row>
    <row r="56" spans="1:8" s="3" customFormat="1" ht="15.75">
      <c r="A56" s="84"/>
      <c r="B56" s="68"/>
      <c r="C56" s="68"/>
      <c r="D56" s="68"/>
      <c r="E56" s="69"/>
      <c r="F56" s="69"/>
      <c r="G56" s="70"/>
      <c r="H56" s="80"/>
    </row>
    <row r="57" spans="1:8" ht="15.75">
      <c r="A57" s="3"/>
      <c r="B57" s="48"/>
      <c r="C57" s="48"/>
      <c r="D57" s="48"/>
      <c r="H57" s="85"/>
    </row>
    <row r="58" spans="1:8" ht="15.75">
      <c r="A58" s="3"/>
      <c r="B58" s="48"/>
      <c r="C58" s="48"/>
      <c r="D58" s="48"/>
      <c r="H58" s="85"/>
    </row>
    <row r="59" spans="1:8" ht="12.75">
      <c r="A59" s="3"/>
      <c r="B59" s="59"/>
      <c r="C59" s="59"/>
      <c r="D59" s="60"/>
      <c r="H59" s="85"/>
    </row>
    <row r="60" spans="1:4" ht="12.75">
      <c r="A60" s="3"/>
      <c r="B60" s="59"/>
      <c r="C60" s="59"/>
      <c r="D60" s="60"/>
    </row>
    <row r="61" spans="1:4" ht="12.75">
      <c r="A61" s="3"/>
      <c r="B61" s="3"/>
      <c r="C61" s="3"/>
      <c r="D61" s="3"/>
    </row>
    <row r="62" spans="1:4" ht="15.75">
      <c r="A62" s="3"/>
      <c r="B62" s="48"/>
      <c r="C62" s="48"/>
      <c r="D62" s="48"/>
    </row>
    <row r="63" spans="1:4" ht="15.75">
      <c r="A63" s="3"/>
      <c r="B63" s="48"/>
      <c r="C63" s="48"/>
      <c r="D63" s="48"/>
    </row>
    <row r="64" spans="1:4" ht="15.75">
      <c r="A64" s="3"/>
      <c r="B64" s="48"/>
      <c r="C64" s="48"/>
      <c r="D64" s="48"/>
    </row>
    <row r="65" spans="1:4" ht="12.75">
      <c r="A65" s="3"/>
      <c r="B65" s="59"/>
      <c r="C65" s="59"/>
      <c r="D65" s="60"/>
    </row>
    <row r="66" spans="1:4" ht="12.75">
      <c r="A66" s="3"/>
      <c r="B66" s="59"/>
      <c r="C66" s="59"/>
      <c r="D66" s="60"/>
    </row>
    <row r="67" spans="1:4" ht="12.75">
      <c r="A67" s="3"/>
      <c r="B67" s="59"/>
      <c r="C67" s="59"/>
      <c r="D67" s="60"/>
    </row>
    <row r="68" spans="1:4" ht="12.75">
      <c r="A68" s="3"/>
      <c r="B68" s="59"/>
      <c r="C68" s="59"/>
      <c r="D68" s="60"/>
    </row>
    <row r="69" spans="1:4" ht="12.75">
      <c r="A69" s="3"/>
      <c r="B69" s="59"/>
      <c r="C69" s="59"/>
      <c r="D69" s="60"/>
    </row>
    <row r="70" spans="1:4" ht="15.75">
      <c r="A70" s="3"/>
      <c r="B70" s="48"/>
      <c r="C70" s="48"/>
      <c r="D70" s="48"/>
    </row>
    <row r="71" spans="1:4" ht="15.75">
      <c r="A71" s="3"/>
      <c r="B71" s="48"/>
      <c r="C71" s="48"/>
      <c r="D71" s="48"/>
    </row>
    <row r="72" spans="1:4" ht="15.75">
      <c r="A72" s="3"/>
      <c r="B72" s="48"/>
      <c r="C72" s="48"/>
      <c r="D72" s="48"/>
    </row>
    <row r="73" spans="1:4" ht="15.75">
      <c r="A73" s="3"/>
      <c r="B73" s="48"/>
      <c r="C73" s="48"/>
      <c r="D73" s="48"/>
    </row>
    <row r="74" spans="1:4" ht="15.75">
      <c r="A74" s="3"/>
      <c r="B74" s="48"/>
      <c r="C74" s="48"/>
      <c r="D74" s="48"/>
    </row>
    <row r="75" spans="1:4" ht="15.75">
      <c r="A75" s="64"/>
      <c r="B75" s="48"/>
      <c r="C75" s="48"/>
      <c r="D75" s="48"/>
    </row>
    <row r="76" spans="1:4" ht="15.75">
      <c r="A76" s="64"/>
      <c r="B76" s="48"/>
      <c r="C76" s="48"/>
      <c r="D76" s="48"/>
    </row>
    <row r="77" spans="1:4" ht="12.75">
      <c r="A77" s="64"/>
      <c r="B77" s="59"/>
      <c r="C77" s="59"/>
      <c r="D77" s="60"/>
    </row>
    <row r="78" spans="1:4" ht="12.75">
      <c r="A78" s="3"/>
      <c r="B78" s="59"/>
      <c r="C78" s="59"/>
      <c r="D78" s="60"/>
    </row>
    <row r="79" spans="1:4" ht="12.75">
      <c r="A79" s="3"/>
      <c r="B79" s="3"/>
      <c r="C79" s="3"/>
      <c r="D79" s="3"/>
    </row>
    <row r="80" spans="1:4" ht="15.75">
      <c r="A80" s="3"/>
      <c r="B80" s="48"/>
      <c r="C80" s="48"/>
      <c r="D80" s="48"/>
    </row>
    <row r="81" spans="1:4" ht="15.75">
      <c r="A81" s="3"/>
      <c r="B81" s="48"/>
      <c r="C81" s="48"/>
      <c r="D81" s="48"/>
    </row>
    <row r="82" spans="1:4" ht="15.75">
      <c r="A82" s="3"/>
      <c r="B82" s="48"/>
      <c r="C82" s="48"/>
      <c r="D82" s="48"/>
    </row>
    <row r="83" spans="1:4" ht="15.75">
      <c r="A83" s="3"/>
      <c r="B83" s="48"/>
      <c r="C83" s="48"/>
      <c r="D83" s="48"/>
    </row>
    <row r="84" spans="1:4" ht="15.75">
      <c r="A84" s="3"/>
      <c r="B84" s="48"/>
      <c r="C84" s="48"/>
      <c r="D84" s="48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6" width="11.421875" style="4" customWidth="1"/>
    <col min="7" max="7" width="11.421875" style="110" customWidth="1"/>
    <col min="8" max="8" width="11.421875" style="111" customWidth="1"/>
    <col min="9" max="16384" width="11.421875" style="4" customWidth="1"/>
  </cols>
  <sheetData>
    <row r="1" spans="1:16" ht="15.75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2"/>
      <c r="K1" s="2"/>
      <c r="L1" s="2"/>
      <c r="M1" s="2"/>
      <c r="N1" s="2"/>
      <c r="O1" s="2"/>
      <c r="P1" s="3"/>
    </row>
    <row r="2" spans="1:16" ht="15.75">
      <c r="A2" s="151" t="s">
        <v>115</v>
      </c>
      <c r="B2" s="151"/>
      <c r="C2" s="151"/>
      <c r="D2" s="151"/>
      <c r="E2" s="151"/>
      <c r="F2" s="151"/>
      <c r="G2" s="151"/>
      <c r="H2" s="151"/>
      <c r="I2" s="151"/>
      <c r="J2" s="2"/>
      <c r="K2" s="2"/>
      <c r="L2" s="2"/>
      <c r="M2" s="2"/>
      <c r="N2" s="2"/>
      <c r="O2" s="2"/>
      <c r="P2" s="3"/>
    </row>
    <row r="3" spans="1:16" ht="15.75">
      <c r="A3" s="5" t="s">
        <v>116</v>
      </c>
      <c r="B3" s="1"/>
      <c r="C3" s="1"/>
      <c r="D3" s="1"/>
      <c r="E3" s="1"/>
      <c r="F3" s="1"/>
      <c r="G3" s="1"/>
      <c r="H3" s="6"/>
      <c r="I3" s="2"/>
      <c r="J3" s="2"/>
      <c r="K3" s="2"/>
      <c r="L3" s="2"/>
      <c r="M3" s="2"/>
      <c r="N3" s="2"/>
      <c r="O3" s="2"/>
      <c r="P3" s="3"/>
    </row>
    <row r="4" spans="1:16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9" t="s">
        <v>18</v>
      </c>
      <c r="F4" s="40" t="s">
        <v>19</v>
      </c>
      <c r="G4" s="41" t="s">
        <v>20</v>
      </c>
      <c r="H4" s="42" t="s">
        <v>19</v>
      </c>
      <c r="I4" s="41" t="s">
        <v>21</v>
      </c>
      <c r="J4" s="2"/>
      <c r="K4" s="2"/>
      <c r="L4" s="2"/>
      <c r="M4" s="2"/>
      <c r="N4" s="2"/>
      <c r="O4" s="2"/>
      <c r="P4" s="3"/>
    </row>
    <row r="5" spans="1:16" ht="12.75">
      <c r="A5" s="37"/>
      <c r="B5" s="37"/>
      <c r="C5" s="37"/>
      <c r="D5" s="37"/>
      <c r="E5" s="37"/>
      <c r="F5" s="37"/>
      <c r="G5" s="44"/>
      <c r="H5" s="45"/>
      <c r="I5" s="46"/>
      <c r="J5" s="2"/>
      <c r="K5" s="2"/>
      <c r="L5" s="2"/>
      <c r="M5" s="2"/>
      <c r="N5" s="2"/>
      <c r="O5" s="2"/>
      <c r="P5" s="3"/>
    </row>
    <row r="6" spans="1:9" ht="15.75">
      <c r="A6" s="55" t="s">
        <v>22</v>
      </c>
      <c r="B6" s="48" t="s">
        <v>32</v>
      </c>
      <c r="C6" s="48" t="s">
        <v>33</v>
      </c>
      <c r="D6" s="48" t="s">
        <v>28</v>
      </c>
      <c r="E6" s="50">
        <f>'[1]Liste'!J15</f>
        <v>98</v>
      </c>
      <c r="F6" s="86">
        <f>'[1]Liste'!K15</f>
        <v>0.0010333333333333334</v>
      </c>
      <c r="G6" s="87">
        <v>96</v>
      </c>
      <c r="H6" s="88">
        <v>0.0009690972222222222</v>
      </c>
      <c r="I6" s="54">
        <v>1</v>
      </c>
    </row>
    <row r="7" spans="1:9" ht="15.75">
      <c r="A7" s="55" t="s">
        <v>22</v>
      </c>
      <c r="B7" s="48" t="s">
        <v>23</v>
      </c>
      <c r="C7" s="48" t="s">
        <v>24</v>
      </c>
      <c r="D7" s="48" t="s">
        <v>25</v>
      </c>
      <c r="E7" s="50">
        <f>'[1]Liste'!J22</f>
        <v>98</v>
      </c>
      <c r="F7" s="86">
        <f>'[1]Liste'!K22</f>
        <v>0.0016858796296296294</v>
      </c>
      <c r="G7" s="87">
        <v>92</v>
      </c>
      <c r="H7" s="88">
        <v>0.0016349537037037038</v>
      </c>
      <c r="I7" s="54">
        <v>2</v>
      </c>
    </row>
    <row r="8" spans="1:9" ht="15.75">
      <c r="A8" s="55" t="s">
        <v>22</v>
      </c>
      <c r="B8" s="48" t="s">
        <v>29</v>
      </c>
      <c r="C8" s="48" t="s">
        <v>30</v>
      </c>
      <c r="D8" s="48" t="s">
        <v>31</v>
      </c>
      <c r="E8" s="50">
        <f>'[1]Liste'!J12</f>
        <v>94</v>
      </c>
      <c r="F8" s="86">
        <f>'[1]Liste'!K12</f>
        <v>0.0012519675925925927</v>
      </c>
      <c r="G8" s="87">
        <v>90</v>
      </c>
      <c r="H8" s="88">
        <v>0.0011209490740740741</v>
      </c>
      <c r="I8" s="54">
        <v>3</v>
      </c>
    </row>
    <row r="9" spans="1:9" ht="15.75">
      <c r="A9" s="55" t="s">
        <v>22</v>
      </c>
      <c r="B9" s="48" t="s">
        <v>34</v>
      </c>
      <c r="C9" s="48" t="s">
        <v>35</v>
      </c>
      <c r="D9" s="48" t="s">
        <v>36</v>
      </c>
      <c r="E9" s="50">
        <f>'[1]Liste'!J5</f>
        <v>94</v>
      </c>
      <c r="F9" s="86">
        <f>'[1]Liste'!K5</f>
        <v>0.001527199074074074</v>
      </c>
      <c r="G9" s="87">
        <v>90</v>
      </c>
      <c r="H9" s="88">
        <v>0.0014344907407407405</v>
      </c>
      <c r="I9" s="54">
        <v>4</v>
      </c>
    </row>
    <row r="10" spans="1:9" ht="15.75">
      <c r="A10" s="55" t="s">
        <v>22</v>
      </c>
      <c r="B10" s="48" t="s">
        <v>43</v>
      </c>
      <c r="C10" s="48" t="s">
        <v>44</v>
      </c>
      <c r="D10" s="48" t="s">
        <v>45</v>
      </c>
      <c r="E10" s="50">
        <f>'[1]Liste'!J14</f>
        <v>90</v>
      </c>
      <c r="F10" s="86">
        <f>'[1]Liste'!K14</f>
        <v>0.001498263888888889</v>
      </c>
      <c r="G10" s="87"/>
      <c r="H10" s="88"/>
      <c r="I10" s="54">
        <v>5</v>
      </c>
    </row>
    <row r="11" spans="1:9" ht="15.75">
      <c r="A11" s="55" t="s">
        <v>22</v>
      </c>
      <c r="B11" s="48" t="s">
        <v>40</v>
      </c>
      <c r="C11" s="48" t="s">
        <v>41</v>
      </c>
      <c r="D11" s="48" t="s">
        <v>42</v>
      </c>
      <c r="E11" s="50">
        <f>'[1]Liste'!J16</f>
        <v>90</v>
      </c>
      <c r="F11" s="86">
        <f>'[1]Liste'!K16</f>
        <v>0.0016833333333333333</v>
      </c>
      <c r="G11" s="87"/>
      <c r="H11" s="88"/>
      <c r="I11" s="54">
        <v>6</v>
      </c>
    </row>
    <row r="12" spans="1:9" ht="15.75">
      <c r="A12" s="55" t="s">
        <v>22</v>
      </c>
      <c r="B12" s="89" t="s">
        <v>26</v>
      </c>
      <c r="C12" s="89" t="s">
        <v>27</v>
      </c>
      <c r="D12" s="90" t="s">
        <v>28</v>
      </c>
      <c r="E12" s="50">
        <f>'[1]Liste'!J6</f>
        <v>90</v>
      </c>
      <c r="F12" s="86">
        <f>'[1]Liste'!K6</f>
        <v>0.0022890046296296295</v>
      </c>
      <c r="G12" s="87"/>
      <c r="H12" s="88"/>
      <c r="I12" s="54">
        <v>7</v>
      </c>
    </row>
    <row r="13" spans="1:9" ht="15.75">
      <c r="A13" s="55" t="s">
        <v>22</v>
      </c>
      <c r="B13" s="48" t="s">
        <v>61</v>
      </c>
      <c r="C13" s="48" t="s">
        <v>62</v>
      </c>
      <c r="D13" s="48" t="s">
        <v>63</v>
      </c>
      <c r="E13" s="50">
        <f>'[1]Liste'!J10</f>
        <v>88</v>
      </c>
      <c r="F13" s="86">
        <f>'[1]Liste'!K10</f>
        <v>0.0014974537037037038</v>
      </c>
      <c r="G13" s="87"/>
      <c r="H13" s="88"/>
      <c r="I13" s="54">
        <v>8</v>
      </c>
    </row>
    <row r="14" spans="1:9" ht="15.75">
      <c r="A14" s="55" t="s">
        <v>22</v>
      </c>
      <c r="B14" s="48" t="s">
        <v>50</v>
      </c>
      <c r="C14" s="48" t="s">
        <v>51</v>
      </c>
      <c r="D14" s="48" t="s">
        <v>49</v>
      </c>
      <c r="E14" s="50">
        <f>'[1]Liste'!J18</f>
        <v>86</v>
      </c>
      <c r="F14" s="86">
        <f>'[1]Liste'!K18</f>
        <v>0.001499189814814815</v>
      </c>
      <c r="G14" s="87"/>
      <c r="H14" s="88"/>
      <c r="I14" s="54">
        <v>9</v>
      </c>
    </row>
    <row r="15" spans="1:9" ht="15.75">
      <c r="A15" s="55" t="s">
        <v>22</v>
      </c>
      <c r="B15" s="48" t="s">
        <v>37</v>
      </c>
      <c r="C15" s="48" t="s">
        <v>38</v>
      </c>
      <c r="D15" s="48" t="s">
        <v>39</v>
      </c>
      <c r="E15" s="50">
        <f>'[1]Liste'!J9</f>
        <v>84</v>
      </c>
      <c r="F15" s="86">
        <f>'[1]Liste'!K9</f>
        <v>0.0012844907407407408</v>
      </c>
      <c r="G15" s="87"/>
      <c r="H15" s="88"/>
      <c r="I15" s="54">
        <v>10</v>
      </c>
    </row>
    <row r="16" spans="1:9" ht="15.75">
      <c r="A16" s="55" t="s">
        <v>22</v>
      </c>
      <c r="B16" s="48" t="s">
        <v>47</v>
      </c>
      <c r="C16" s="48" t="s">
        <v>48</v>
      </c>
      <c r="D16" s="48" t="s">
        <v>49</v>
      </c>
      <c r="E16" s="50">
        <f>'[1]Liste'!J7</f>
        <v>84</v>
      </c>
      <c r="F16" s="86">
        <f>'[1]Liste'!K7</f>
        <v>0.0017687500000000001</v>
      </c>
      <c r="G16" s="87"/>
      <c r="H16" s="88"/>
      <c r="I16" s="54">
        <v>11</v>
      </c>
    </row>
    <row r="17" spans="1:9" ht="15.75">
      <c r="A17" s="55" t="s">
        <v>22</v>
      </c>
      <c r="B17" s="48" t="s">
        <v>66</v>
      </c>
      <c r="C17" s="48" t="s">
        <v>58</v>
      </c>
      <c r="D17" s="48" t="s">
        <v>63</v>
      </c>
      <c r="E17" s="50">
        <f>'[1]Liste'!J11</f>
        <v>84</v>
      </c>
      <c r="F17" s="86">
        <f>'[1]Liste'!K11</f>
        <v>0.0019927083333333333</v>
      </c>
      <c r="G17" s="87"/>
      <c r="H17" s="88"/>
      <c r="I17" s="54">
        <v>12</v>
      </c>
    </row>
    <row r="18" spans="1:9" ht="15.75">
      <c r="A18" s="55" t="s">
        <v>22</v>
      </c>
      <c r="B18" s="48" t="s">
        <v>67</v>
      </c>
      <c r="C18" s="48" t="s">
        <v>68</v>
      </c>
      <c r="D18" s="48" t="s">
        <v>69</v>
      </c>
      <c r="E18" s="50">
        <f>'[1]Liste'!J24</f>
        <v>78</v>
      </c>
      <c r="F18" s="86">
        <f>'[1]Liste'!K24</f>
        <v>0.0017175925925925926</v>
      </c>
      <c r="G18" s="87"/>
      <c r="H18" s="88"/>
      <c r="I18" s="54">
        <v>13</v>
      </c>
    </row>
    <row r="19" spans="1:9" ht="15.75">
      <c r="A19" s="55" t="s">
        <v>22</v>
      </c>
      <c r="B19" s="48" t="s">
        <v>46</v>
      </c>
      <c r="C19" s="48" t="s">
        <v>44</v>
      </c>
      <c r="D19" s="48" t="s">
        <v>39</v>
      </c>
      <c r="E19" s="50">
        <f>'[1]Liste'!J17</f>
        <v>76</v>
      </c>
      <c r="F19" s="86">
        <f>'[1]Liste'!K17</f>
        <v>0.00125</v>
      </c>
      <c r="G19" s="87"/>
      <c r="H19" s="88"/>
      <c r="I19" s="54">
        <v>14</v>
      </c>
    </row>
    <row r="20" spans="1:9" ht="15.75">
      <c r="A20" s="55" t="s">
        <v>22</v>
      </c>
      <c r="B20" s="48" t="s">
        <v>57</v>
      </c>
      <c r="C20" s="48" t="s">
        <v>58</v>
      </c>
      <c r="D20" s="48" t="s">
        <v>49</v>
      </c>
      <c r="E20" s="50">
        <f>'[1]Liste'!J20</f>
        <v>68</v>
      </c>
      <c r="F20" s="86">
        <f>'[1]Liste'!K20</f>
        <v>0.0022800925925925927</v>
      </c>
      <c r="G20" s="87"/>
      <c r="H20" s="88"/>
      <c r="I20" s="54">
        <v>15</v>
      </c>
    </row>
    <row r="21" spans="1:9" ht="15.75">
      <c r="A21" s="55" t="s">
        <v>22</v>
      </c>
      <c r="B21" s="48" t="s">
        <v>56</v>
      </c>
      <c r="C21" s="48" t="s">
        <v>48</v>
      </c>
      <c r="D21" s="48" t="s">
        <v>49</v>
      </c>
      <c r="E21" s="50">
        <f>'[1]Liste'!J21</f>
        <v>62</v>
      </c>
      <c r="F21" s="86">
        <f>'[1]Liste'!K21</f>
        <v>0.0017346064814814813</v>
      </c>
      <c r="G21" s="87"/>
      <c r="H21" s="88"/>
      <c r="I21" s="54">
        <v>16</v>
      </c>
    </row>
    <row r="22" spans="1:9" ht="15.75">
      <c r="A22" s="55" t="s">
        <v>22</v>
      </c>
      <c r="B22" s="48" t="s">
        <v>54</v>
      </c>
      <c r="C22" s="48" t="s">
        <v>55</v>
      </c>
      <c r="D22" s="48" t="s">
        <v>49</v>
      </c>
      <c r="E22" s="50">
        <f>'[1]Liste'!J8</f>
        <v>60</v>
      </c>
      <c r="F22" s="86">
        <f>'[1]Liste'!K8</f>
        <v>0.0018230324074074075</v>
      </c>
      <c r="G22" s="87"/>
      <c r="H22" s="88"/>
      <c r="I22" s="54">
        <v>17</v>
      </c>
    </row>
    <row r="23" spans="1:9" ht="15.75">
      <c r="A23" s="55" t="s">
        <v>22</v>
      </c>
      <c r="B23" s="48" t="s">
        <v>59</v>
      </c>
      <c r="C23" s="48" t="s">
        <v>60</v>
      </c>
      <c r="D23" s="48" t="s">
        <v>49</v>
      </c>
      <c r="E23" s="50">
        <f>'[1]Liste'!J19</f>
        <v>50</v>
      </c>
      <c r="F23" s="86">
        <f>'[1]Liste'!K19</f>
        <v>0.0018287037037037037</v>
      </c>
      <c r="G23" s="87"/>
      <c r="H23" s="88"/>
      <c r="I23" s="54">
        <v>18</v>
      </c>
    </row>
    <row r="24" spans="1:9" ht="15.75">
      <c r="A24" s="55" t="s">
        <v>22</v>
      </c>
      <c r="B24" s="48" t="s">
        <v>52</v>
      </c>
      <c r="C24" s="48" t="s">
        <v>53</v>
      </c>
      <c r="D24" s="48" t="s">
        <v>42</v>
      </c>
      <c r="E24" s="50">
        <f>'[1]Liste'!J13</f>
        <v>48</v>
      </c>
      <c r="F24" s="86">
        <f>'[1]Liste'!K13</f>
        <v>0.0021673611111111112</v>
      </c>
      <c r="G24" s="87"/>
      <c r="H24" s="88"/>
      <c r="I24" s="54">
        <v>19</v>
      </c>
    </row>
    <row r="25" spans="1:9" ht="15.75">
      <c r="A25" s="55" t="s">
        <v>22</v>
      </c>
      <c r="B25" s="48" t="s">
        <v>64</v>
      </c>
      <c r="C25" s="48" t="s">
        <v>65</v>
      </c>
      <c r="D25" s="48" t="s">
        <v>45</v>
      </c>
      <c r="E25" s="50">
        <f>'[1]Liste'!J23</f>
        <v>40</v>
      </c>
      <c r="F25" s="86">
        <f>'[1]Liste'!K23</f>
        <v>0.0014800925925925927</v>
      </c>
      <c r="G25" s="87"/>
      <c r="H25" s="88"/>
      <c r="I25" s="54">
        <v>20</v>
      </c>
    </row>
    <row r="26" spans="1:9" ht="12.75">
      <c r="A26" s="55"/>
      <c r="B26" s="56"/>
      <c r="C26" s="56"/>
      <c r="D26" s="57"/>
      <c r="E26" s="50"/>
      <c r="F26" s="86"/>
      <c r="G26" s="87"/>
      <c r="H26" s="88"/>
      <c r="I26" s="40"/>
    </row>
    <row r="27" spans="1:9" ht="12.75">
      <c r="A27" s="55"/>
      <c r="B27" s="56"/>
      <c r="C27" s="56"/>
      <c r="D27" s="57"/>
      <c r="E27" s="50"/>
      <c r="F27" s="86"/>
      <c r="G27" s="87"/>
      <c r="H27" s="88"/>
      <c r="I27" s="40"/>
    </row>
    <row r="28" spans="1:9" ht="15.75">
      <c r="A28" s="58"/>
      <c r="B28" s="48"/>
      <c r="C28" s="48"/>
      <c r="D28" s="48"/>
      <c r="E28" s="50"/>
      <c r="F28" s="86"/>
      <c r="G28" s="87"/>
      <c r="H28" s="88"/>
      <c r="I28" s="54"/>
    </row>
    <row r="29" spans="1:9" ht="15.75">
      <c r="A29" s="58" t="s">
        <v>70</v>
      </c>
      <c r="B29" s="48" t="s">
        <v>95</v>
      </c>
      <c r="C29" s="48" t="s">
        <v>96</v>
      </c>
      <c r="D29" s="48" t="s">
        <v>63</v>
      </c>
      <c r="E29" s="50">
        <f>'[1]Liste'!J29</f>
        <v>92</v>
      </c>
      <c r="F29" s="51">
        <f>'[1]Liste'!K29</f>
        <v>0.0009623842592592592</v>
      </c>
      <c r="G29" s="87">
        <v>90</v>
      </c>
      <c r="H29" s="88">
        <v>0.0012922453703703705</v>
      </c>
      <c r="I29" s="54">
        <v>1</v>
      </c>
    </row>
    <row r="30" spans="1:9" ht="15.75">
      <c r="A30" s="58" t="s">
        <v>70</v>
      </c>
      <c r="B30" s="48" t="s">
        <v>71</v>
      </c>
      <c r="C30" s="48" t="s">
        <v>44</v>
      </c>
      <c r="D30" s="48" t="s">
        <v>28</v>
      </c>
      <c r="E30" s="50">
        <f>'[1]Liste'!J27</f>
        <v>92</v>
      </c>
      <c r="F30" s="51">
        <f>'[1]Liste'!K27</f>
        <v>0.0013627314814814815</v>
      </c>
      <c r="G30" s="87">
        <v>90</v>
      </c>
      <c r="H30" s="88">
        <v>0.0014398148148148148</v>
      </c>
      <c r="I30" s="54">
        <v>2</v>
      </c>
    </row>
    <row r="31" spans="1:9" ht="15.75">
      <c r="A31" s="58" t="s">
        <v>70</v>
      </c>
      <c r="B31" s="48" t="s">
        <v>76</v>
      </c>
      <c r="C31" s="48" t="s">
        <v>77</v>
      </c>
      <c r="D31" s="48" t="s">
        <v>31</v>
      </c>
      <c r="E31" s="50">
        <f>'[1]Liste'!J39</f>
        <v>92</v>
      </c>
      <c r="F31" s="51">
        <f>'[1]Liste'!K39</f>
        <v>0.001604513888888889</v>
      </c>
      <c r="G31" s="87">
        <v>84</v>
      </c>
      <c r="H31" s="88">
        <v>0.0014322916666666668</v>
      </c>
      <c r="I31" s="54">
        <v>3</v>
      </c>
    </row>
    <row r="32" spans="1:9" ht="15.75">
      <c r="A32" s="58" t="s">
        <v>70</v>
      </c>
      <c r="B32" s="48" t="s">
        <v>83</v>
      </c>
      <c r="C32" s="48" t="s">
        <v>84</v>
      </c>
      <c r="D32" s="48" t="s">
        <v>36</v>
      </c>
      <c r="E32" s="50">
        <f>'[1]Liste'!J28</f>
        <v>86</v>
      </c>
      <c r="F32" s="51">
        <f>'[1]Liste'!K28</f>
        <v>0.0009417824074074076</v>
      </c>
      <c r="G32" s="87"/>
      <c r="H32" s="88"/>
      <c r="I32" s="54">
        <v>4</v>
      </c>
    </row>
    <row r="33" spans="1:9" ht="15.75">
      <c r="A33" s="58" t="s">
        <v>70</v>
      </c>
      <c r="B33" s="48" t="s">
        <v>79</v>
      </c>
      <c r="C33" s="48" t="s">
        <v>30</v>
      </c>
      <c r="D33" s="48" t="s">
        <v>42</v>
      </c>
      <c r="E33" s="50">
        <f>'[1]Liste'!J35</f>
        <v>86</v>
      </c>
      <c r="F33" s="51">
        <f>'[1]Liste'!K35</f>
        <v>0.0015718750000000001</v>
      </c>
      <c r="G33" s="87"/>
      <c r="H33" s="88"/>
      <c r="I33" s="54">
        <v>5</v>
      </c>
    </row>
    <row r="34" spans="1:9" ht="15.75">
      <c r="A34" s="58" t="s">
        <v>70</v>
      </c>
      <c r="B34" s="48" t="s">
        <v>78</v>
      </c>
      <c r="C34" s="48" t="s">
        <v>30</v>
      </c>
      <c r="D34" s="48" t="s">
        <v>31</v>
      </c>
      <c r="E34" s="50">
        <f>'[1]Liste'!J38</f>
        <v>84</v>
      </c>
      <c r="F34" s="51">
        <f>'[1]Liste'!K38</f>
        <v>0.001690625</v>
      </c>
      <c r="G34" s="87"/>
      <c r="H34" s="88"/>
      <c r="I34" s="54">
        <v>6</v>
      </c>
    </row>
    <row r="35" spans="1:9" ht="15.75">
      <c r="A35" s="58" t="s">
        <v>70</v>
      </c>
      <c r="B35" s="48" t="s">
        <v>94</v>
      </c>
      <c r="C35" s="48" t="s">
        <v>48</v>
      </c>
      <c r="D35" s="48" t="s">
        <v>42</v>
      </c>
      <c r="E35" s="50">
        <f>'[1]Liste'!J32</f>
        <v>84</v>
      </c>
      <c r="F35" s="51">
        <f>'[1]Liste'!K32</f>
        <v>0.0018751157407407406</v>
      </c>
      <c r="G35" s="87"/>
      <c r="H35" s="88"/>
      <c r="I35" s="54">
        <v>7</v>
      </c>
    </row>
    <row r="36" spans="1:9" ht="15.75">
      <c r="A36" s="58" t="s">
        <v>70</v>
      </c>
      <c r="B36" s="48" t="s">
        <v>85</v>
      </c>
      <c r="C36" s="48" t="s">
        <v>86</v>
      </c>
      <c r="D36" s="48" t="s">
        <v>45</v>
      </c>
      <c r="E36" s="50">
        <f>'[1]Liste'!J34</f>
        <v>84</v>
      </c>
      <c r="F36" s="51">
        <f>'[1]Liste'!K34</f>
        <v>0.001969212962962963</v>
      </c>
      <c r="G36" s="87"/>
      <c r="H36" s="88"/>
      <c r="I36" s="54">
        <v>8</v>
      </c>
    </row>
    <row r="37" spans="1:9" ht="15.75">
      <c r="A37" s="58" t="s">
        <v>70</v>
      </c>
      <c r="B37" s="48" t="s">
        <v>74</v>
      </c>
      <c r="C37" s="48" t="s">
        <v>75</v>
      </c>
      <c r="D37" s="48" t="s">
        <v>28</v>
      </c>
      <c r="E37" s="50">
        <f>'[1]Liste'!J37</f>
        <v>82</v>
      </c>
      <c r="F37" s="51">
        <f>'[1]Liste'!K37</f>
        <v>0.001537962962962963</v>
      </c>
      <c r="G37" s="87"/>
      <c r="H37" s="88"/>
      <c r="I37" s="54">
        <v>9</v>
      </c>
    </row>
    <row r="38" spans="1:9" ht="15.75">
      <c r="A38" s="58" t="s">
        <v>70</v>
      </c>
      <c r="B38" s="48" t="s">
        <v>91</v>
      </c>
      <c r="C38" s="48" t="s">
        <v>92</v>
      </c>
      <c r="D38" s="48" t="s">
        <v>49</v>
      </c>
      <c r="E38" s="50">
        <f>'[1]Liste'!J36</f>
        <v>80</v>
      </c>
      <c r="F38" s="51">
        <f>'[1]Liste'!K36</f>
        <v>0.001690162037037037</v>
      </c>
      <c r="G38" s="87"/>
      <c r="H38" s="88"/>
      <c r="I38" s="54">
        <v>10</v>
      </c>
    </row>
    <row r="39" spans="1:9" ht="15.75">
      <c r="A39" s="58" t="s">
        <v>70</v>
      </c>
      <c r="B39" s="48" t="s">
        <v>87</v>
      </c>
      <c r="C39" s="48" t="s">
        <v>88</v>
      </c>
      <c r="D39" s="48" t="s">
        <v>45</v>
      </c>
      <c r="E39" s="50">
        <f>'[1]Liste'!J30</f>
        <v>76</v>
      </c>
      <c r="F39" s="51">
        <f>'[1]Liste'!K30</f>
        <v>0.0014143518518518518</v>
      </c>
      <c r="G39" s="87"/>
      <c r="H39" s="88"/>
      <c r="I39" s="54">
        <v>11</v>
      </c>
    </row>
    <row r="40" spans="1:9" ht="15.75">
      <c r="A40" s="58" t="s">
        <v>70</v>
      </c>
      <c r="B40" s="48" t="s">
        <v>89</v>
      </c>
      <c r="C40" s="48" t="s">
        <v>90</v>
      </c>
      <c r="D40" s="48" t="s">
        <v>49</v>
      </c>
      <c r="E40" s="50">
        <f>'[1]Liste'!J33</f>
        <v>76</v>
      </c>
      <c r="F40" s="51">
        <f>'[1]Liste'!K33</f>
        <v>0.002075</v>
      </c>
      <c r="G40" s="87"/>
      <c r="H40" s="88"/>
      <c r="I40" s="54">
        <v>12</v>
      </c>
    </row>
    <row r="41" spans="1:9" ht="15.75">
      <c r="A41" s="58" t="s">
        <v>70</v>
      </c>
      <c r="B41" s="48" t="s">
        <v>93</v>
      </c>
      <c r="C41" s="48" t="s">
        <v>44</v>
      </c>
      <c r="D41" s="48" t="s">
        <v>49</v>
      </c>
      <c r="E41" s="50">
        <f>'[1]Liste'!J41</f>
        <v>74</v>
      </c>
      <c r="F41" s="51">
        <f>'[1]Liste'!K41</f>
        <v>0.0014561342592592594</v>
      </c>
      <c r="G41" s="87"/>
      <c r="H41" s="88"/>
      <c r="I41" s="54">
        <v>13</v>
      </c>
    </row>
    <row r="42" spans="1:9" ht="15.75">
      <c r="A42" s="58" t="s">
        <v>70</v>
      </c>
      <c r="B42" s="48" t="s">
        <v>72</v>
      </c>
      <c r="C42" s="48" t="s">
        <v>73</v>
      </c>
      <c r="D42" s="48" t="s">
        <v>42</v>
      </c>
      <c r="E42" s="50">
        <f>'[1]Liste'!J31</f>
        <v>68</v>
      </c>
      <c r="F42" s="51">
        <f>'[1]Liste'!K31</f>
        <v>0.0020012731481481483</v>
      </c>
      <c r="G42" s="87"/>
      <c r="H42" s="88"/>
      <c r="I42" s="54">
        <v>14</v>
      </c>
    </row>
    <row r="43" spans="1:9" ht="15.75">
      <c r="A43" s="58" t="s">
        <v>70</v>
      </c>
      <c r="B43" s="48" t="s">
        <v>80</v>
      </c>
      <c r="C43" s="48" t="s">
        <v>81</v>
      </c>
      <c r="D43" s="48" t="s">
        <v>82</v>
      </c>
      <c r="E43" s="50">
        <f>'[1]Liste'!J42</f>
        <v>60</v>
      </c>
      <c r="F43" s="51">
        <f>'[1]Liste'!K42</f>
        <v>0.001943287037037037</v>
      </c>
      <c r="G43" s="87"/>
      <c r="H43" s="88"/>
      <c r="I43" s="54">
        <v>15</v>
      </c>
    </row>
    <row r="44" spans="1:9" ht="15.75">
      <c r="A44" s="58"/>
      <c r="B44" s="48"/>
      <c r="C44" s="48"/>
      <c r="D44" s="48"/>
      <c r="E44" s="50"/>
      <c r="F44" s="86"/>
      <c r="G44" s="87"/>
      <c r="H44" s="88"/>
      <c r="I44" s="54"/>
    </row>
    <row r="45" spans="1:9" ht="15.75">
      <c r="A45" s="58"/>
      <c r="B45" s="48"/>
      <c r="C45" s="48"/>
      <c r="D45" s="48"/>
      <c r="E45" s="50"/>
      <c r="F45" s="86"/>
      <c r="G45" s="87"/>
      <c r="H45" s="88"/>
      <c r="I45" s="40"/>
    </row>
    <row r="46" spans="1:9" ht="12.75">
      <c r="A46" s="58"/>
      <c r="B46" s="59"/>
      <c r="C46" s="59"/>
      <c r="D46" s="60"/>
      <c r="E46" s="50"/>
      <c r="F46" s="86"/>
      <c r="G46" s="91"/>
      <c r="H46" s="92"/>
      <c r="I46" s="40"/>
    </row>
    <row r="47" spans="1:9" ht="12.75">
      <c r="A47" s="58"/>
      <c r="B47" s="59"/>
      <c r="C47" s="59"/>
      <c r="D47" s="60"/>
      <c r="E47" s="50"/>
      <c r="F47" s="86"/>
      <c r="G47" s="91"/>
      <c r="H47" s="92"/>
      <c r="I47" s="40"/>
    </row>
    <row r="48" spans="1:9" ht="12.75">
      <c r="A48" s="93"/>
      <c r="B48" s="94"/>
      <c r="C48" s="94"/>
      <c r="D48" s="95"/>
      <c r="E48" s="50"/>
      <c r="F48" s="86"/>
      <c r="G48" s="91"/>
      <c r="H48" s="92"/>
      <c r="I48" s="40"/>
    </row>
    <row r="49" spans="1:9" ht="12.75">
      <c r="A49" s="93"/>
      <c r="B49" s="94"/>
      <c r="C49" s="94"/>
      <c r="D49" s="95"/>
      <c r="E49" s="50"/>
      <c r="F49" s="86"/>
      <c r="G49" s="91"/>
      <c r="H49" s="92"/>
      <c r="I49" s="40"/>
    </row>
    <row r="50" spans="1:9" ht="15.75">
      <c r="A50" s="96" t="s">
        <v>117</v>
      </c>
      <c r="B50" s="48" t="s">
        <v>71</v>
      </c>
      <c r="C50" s="49" t="s">
        <v>118</v>
      </c>
      <c r="D50" s="49" t="s">
        <v>45</v>
      </c>
      <c r="E50" s="50">
        <f>'[1]Liste'!J46</f>
        <v>90</v>
      </c>
      <c r="F50" s="86">
        <f>'[1]Liste'!K46</f>
        <v>0.0013350694444444443</v>
      </c>
      <c r="G50" s="91">
        <v>94</v>
      </c>
      <c r="H50" s="97">
        <v>0.0013855324074074074</v>
      </c>
      <c r="I50" s="54">
        <v>1</v>
      </c>
    </row>
    <row r="51" spans="1:9" ht="15.75">
      <c r="A51" s="96" t="s">
        <v>117</v>
      </c>
      <c r="B51" s="48" t="s">
        <v>119</v>
      </c>
      <c r="C51" s="49" t="s">
        <v>120</v>
      </c>
      <c r="D51" s="49" t="s">
        <v>49</v>
      </c>
      <c r="E51" s="50">
        <f>'[1]Liste'!J60</f>
        <v>90</v>
      </c>
      <c r="F51" s="86">
        <f>'[1]Liste'!K60</f>
        <v>0.001387037037037037</v>
      </c>
      <c r="G51" s="91">
        <v>72</v>
      </c>
      <c r="H51" s="97">
        <v>0.001305324074074074</v>
      </c>
      <c r="I51" s="54">
        <v>2</v>
      </c>
    </row>
    <row r="52" spans="1:9" ht="15.75">
      <c r="A52" s="96" t="s">
        <v>117</v>
      </c>
      <c r="B52" s="48" t="s">
        <v>121</v>
      </c>
      <c r="C52" s="49" t="s">
        <v>122</v>
      </c>
      <c r="D52" s="49" t="s">
        <v>82</v>
      </c>
      <c r="E52" s="50">
        <f>'[1]Liste'!J45</f>
        <v>82</v>
      </c>
      <c r="F52" s="86">
        <f>'[1]Liste'!K45</f>
        <v>0.0013077546296296294</v>
      </c>
      <c r="G52" s="91"/>
      <c r="H52" s="92"/>
      <c r="I52" s="54">
        <v>3</v>
      </c>
    </row>
    <row r="53" spans="1:9" ht="15.75">
      <c r="A53" s="96" t="s">
        <v>117</v>
      </c>
      <c r="B53" s="48" t="s">
        <v>123</v>
      </c>
      <c r="C53" s="49" t="s">
        <v>124</v>
      </c>
      <c r="D53" s="49" t="s">
        <v>49</v>
      </c>
      <c r="E53" s="50">
        <f>'[1]Liste'!J53</f>
        <v>76</v>
      </c>
      <c r="F53" s="86">
        <f>'[1]Liste'!K53</f>
        <v>0.0018518518518518517</v>
      </c>
      <c r="G53" s="91"/>
      <c r="H53" s="92"/>
      <c r="I53" s="54">
        <v>4</v>
      </c>
    </row>
    <row r="54" spans="1:9" ht="15.75">
      <c r="A54" s="96" t="s">
        <v>117</v>
      </c>
      <c r="B54" s="48" t="s">
        <v>125</v>
      </c>
      <c r="C54" s="49" t="s">
        <v>126</v>
      </c>
      <c r="D54" s="49" t="s">
        <v>69</v>
      </c>
      <c r="E54" s="50">
        <f>'[1]Liste'!J47</f>
        <v>74</v>
      </c>
      <c r="F54" s="86">
        <f>'[1]Liste'!K47</f>
        <v>0.002051851851851852</v>
      </c>
      <c r="G54" s="91"/>
      <c r="H54" s="92"/>
      <c r="I54" s="54">
        <v>5</v>
      </c>
    </row>
    <row r="55" spans="1:9" ht="15.75">
      <c r="A55" s="96" t="s">
        <v>117</v>
      </c>
      <c r="B55" s="48" t="s">
        <v>127</v>
      </c>
      <c r="C55" s="49" t="s">
        <v>120</v>
      </c>
      <c r="D55" s="49" t="s">
        <v>28</v>
      </c>
      <c r="E55" s="50">
        <f>'[1]Liste'!J57</f>
        <v>72</v>
      </c>
      <c r="F55" s="86">
        <f>'[1]Liste'!K57</f>
        <v>0.0020001157407407407</v>
      </c>
      <c r="G55" s="91"/>
      <c r="H55" s="92"/>
      <c r="I55" s="54">
        <v>6</v>
      </c>
    </row>
    <row r="56" spans="1:9" ht="15.75">
      <c r="A56" s="96" t="s">
        <v>117</v>
      </c>
      <c r="B56" s="48" t="s">
        <v>128</v>
      </c>
      <c r="C56" s="49" t="s">
        <v>81</v>
      </c>
      <c r="D56" s="49" t="s">
        <v>36</v>
      </c>
      <c r="E56" s="50">
        <f>'[1]Liste'!J62</f>
        <v>70</v>
      </c>
      <c r="F56" s="86">
        <f>'[1]Liste'!K62</f>
        <v>0.002767939814814815</v>
      </c>
      <c r="G56" s="91"/>
      <c r="H56" s="92"/>
      <c r="I56" s="54">
        <v>7</v>
      </c>
    </row>
    <row r="57" spans="1:9" ht="15.75">
      <c r="A57" s="96" t="s">
        <v>117</v>
      </c>
      <c r="B57" s="48" t="s">
        <v>129</v>
      </c>
      <c r="C57" s="49" t="s">
        <v>130</v>
      </c>
      <c r="D57" s="49" t="s">
        <v>82</v>
      </c>
      <c r="E57" s="50">
        <f>'[1]Liste'!J51</f>
        <v>66</v>
      </c>
      <c r="F57" s="86">
        <f>'[1]Liste'!K51</f>
        <v>0.0018413194444444443</v>
      </c>
      <c r="G57" s="91"/>
      <c r="H57" s="92"/>
      <c r="I57" s="54">
        <v>8</v>
      </c>
    </row>
    <row r="58" spans="1:9" ht="15.75">
      <c r="A58" s="96" t="s">
        <v>117</v>
      </c>
      <c r="B58" s="48" t="s">
        <v>131</v>
      </c>
      <c r="C58" s="49" t="s">
        <v>132</v>
      </c>
      <c r="D58" s="49" t="s">
        <v>82</v>
      </c>
      <c r="E58" s="50">
        <f>'[1]Liste'!J59</f>
        <v>66</v>
      </c>
      <c r="F58" s="86">
        <f>'[1]Liste'!K59</f>
        <v>0.0020381944444444445</v>
      </c>
      <c r="G58" s="91"/>
      <c r="H58" s="92"/>
      <c r="I58" s="54">
        <v>8</v>
      </c>
    </row>
    <row r="59" spans="1:9" ht="15.75">
      <c r="A59" s="96" t="s">
        <v>117</v>
      </c>
      <c r="B59" s="48" t="s">
        <v>94</v>
      </c>
      <c r="C59" s="49" t="s">
        <v>73</v>
      </c>
      <c r="D59" s="49" t="s">
        <v>45</v>
      </c>
      <c r="E59" s="50">
        <f>'[1]Liste'!J49</f>
        <v>64</v>
      </c>
      <c r="F59" s="86">
        <f>'[1]Liste'!K49</f>
        <v>0.001505324074074074</v>
      </c>
      <c r="G59" s="91"/>
      <c r="H59" s="92"/>
      <c r="I59" s="54">
        <v>10</v>
      </c>
    </row>
    <row r="60" spans="1:9" ht="15.75">
      <c r="A60" s="96" t="s">
        <v>117</v>
      </c>
      <c r="B60" s="48" t="s">
        <v>133</v>
      </c>
      <c r="C60" s="49" t="s">
        <v>96</v>
      </c>
      <c r="D60" s="49" t="s">
        <v>42</v>
      </c>
      <c r="E60" s="50">
        <f>'[1]Liste'!J61</f>
        <v>64</v>
      </c>
      <c r="F60" s="86">
        <f>'[1]Liste'!K61</f>
        <v>0.0025628472222222224</v>
      </c>
      <c r="G60" s="91"/>
      <c r="H60" s="92"/>
      <c r="I60" s="54">
        <v>10</v>
      </c>
    </row>
    <row r="61" spans="1:9" ht="15.75">
      <c r="A61" s="96" t="s">
        <v>117</v>
      </c>
      <c r="B61" s="48" t="s">
        <v>134</v>
      </c>
      <c r="C61" s="49" t="s">
        <v>73</v>
      </c>
      <c r="D61" s="49" t="s">
        <v>69</v>
      </c>
      <c r="E61" s="50">
        <f>'[1]Liste'!J54</f>
        <v>62</v>
      </c>
      <c r="F61" s="86">
        <f>'[1]Liste'!K54</f>
        <v>0.0014471064814814815</v>
      </c>
      <c r="G61" s="91"/>
      <c r="H61" s="92"/>
      <c r="I61" s="54">
        <v>12</v>
      </c>
    </row>
    <row r="62" spans="1:9" ht="15.75">
      <c r="A62" s="96" t="s">
        <v>117</v>
      </c>
      <c r="B62" s="48" t="s">
        <v>135</v>
      </c>
      <c r="C62" s="49" t="s">
        <v>136</v>
      </c>
      <c r="D62" s="49" t="s">
        <v>63</v>
      </c>
      <c r="E62" s="50">
        <f>'[1]Liste'!J52</f>
        <v>60</v>
      </c>
      <c r="F62" s="86">
        <f>'[1]Liste'!K52</f>
        <v>0.001902083333333333</v>
      </c>
      <c r="G62" s="91"/>
      <c r="H62" s="92"/>
      <c r="I62" s="54">
        <v>13</v>
      </c>
    </row>
    <row r="63" spans="1:9" ht="15.75">
      <c r="A63" s="96" t="s">
        <v>117</v>
      </c>
      <c r="B63" s="48" t="s">
        <v>137</v>
      </c>
      <c r="C63" s="49" t="s">
        <v>124</v>
      </c>
      <c r="D63" s="49" t="s">
        <v>28</v>
      </c>
      <c r="E63" s="50">
        <f>'[1]Liste'!J65</f>
        <v>56</v>
      </c>
      <c r="F63" s="86">
        <f>'[1]Liste'!K65</f>
        <v>0.0018751157407407406</v>
      </c>
      <c r="G63" s="91"/>
      <c r="H63" s="92"/>
      <c r="I63" s="54">
        <v>14</v>
      </c>
    </row>
    <row r="64" spans="1:9" ht="15.75">
      <c r="A64" s="96" t="s">
        <v>117</v>
      </c>
      <c r="B64" s="48" t="s">
        <v>138</v>
      </c>
      <c r="C64" s="49" t="s">
        <v>139</v>
      </c>
      <c r="D64" s="49" t="s">
        <v>63</v>
      </c>
      <c r="E64" s="50">
        <f>'[1]Liste'!J66</f>
        <v>54</v>
      </c>
      <c r="F64" s="86">
        <f>'[1]Liste'!K66</f>
        <v>0.001575810185185185</v>
      </c>
      <c r="G64" s="91"/>
      <c r="H64" s="92"/>
      <c r="I64" s="54">
        <v>15</v>
      </c>
    </row>
    <row r="65" spans="1:9" ht="15.75">
      <c r="A65" s="96" t="s">
        <v>117</v>
      </c>
      <c r="B65" s="48" t="s">
        <v>140</v>
      </c>
      <c r="C65" s="49" t="s">
        <v>141</v>
      </c>
      <c r="D65" s="49" t="s">
        <v>39</v>
      </c>
      <c r="E65" s="50">
        <f>'[1]Liste'!J64</f>
        <v>52</v>
      </c>
      <c r="F65" s="86">
        <f>'[1]Liste'!K64</f>
        <v>0.0020150462962962965</v>
      </c>
      <c r="G65" s="91"/>
      <c r="H65" s="92"/>
      <c r="I65" s="54">
        <v>16</v>
      </c>
    </row>
    <row r="66" spans="1:9" ht="15.75">
      <c r="A66" s="96" t="s">
        <v>117</v>
      </c>
      <c r="B66" s="48" t="s">
        <v>142</v>
      </c>
      <c r="C66" s="49" t="s">
        <v>143</v>
      </c>
      <c r="D66" s="49" t="s">
        <v>42</v>
      </c>
      <c r="E66" s="50">
        <f>'[1]Liste'!J55</f>
        <v>50</v>
      </c>
      <c r="F66" s="86">
        <f>'[1]Liste'!K55</f>
        <v>0.0016166666666666664</v>
      </c>
      <c r="G66" s="91"/>
      <c r="H66" s="92"/>
      <c r="I66" s="54">
        <v>17</v>
      </c>
    </row>
    <row r="67" spans="1:9" ht="15.75">
      <c r="A67" s="96" t="s">
        <v>117</v>
      </c>
      <c r="B67" s="48" t="s">
        <v>144</v>
      </c>
      <c r="C67" s="49" t="s">
        <v>92</v>
      </c>
      <c r="D67" s="49" t="s">
        <v>39</v>
      </c>
      <c r="E67" s="50">
        <f>'[1]Liste'!J58</f>
        <v>48</v>
      </c>
      <c r="F67" s="86">
        <f>'[1]Liste'!K58</f>
        <v>0.001870138888888889</v>
      </c>
      <c r="G67" s="91"/>
      <c r="H67" s="92"/>
      <c r="I67" s="54">
        <v>18</v>
      </c>
    </row>
    <row r="68" spans="1:9" ht="15.75">
      <c r="A68" s="96" t="s">
        <v>117</v>
      </c>
      <c r="B68" s="48" t="s">
        <v>145</v>
      </c>
      <c r="C68" s="49" t="s">
        <v>73</v>
      </c>
      <c r="D68" s="49" t="s">
        <v>42</v>
      </c>
      <c r="E68" s="50">
        <f>'[1]Liste'!J56</f>
        <v>42</v>
      </c>
      <c r="F68" s="86">
        <f>'[1]Liste'!K56</f>
        <v>0.0022450231481481483</v>
      </c>
      <c r="G68" s="91"/>
      <c r="H68" s="92"/>
      <c r="I68" s="54">
        <v>19</v>
      </c>
    </row>
    <row r="69" spans="1:9" ht="15.75">
      <c r="A69" s="96" t="s">
        <v>117</v>
      </c>
      <c r="B69" s="48" t="s">
        <v>146</v>
      </c>
      <c r="C69" s="49" t="s">
        <v>147</v>
      </c>
      <c r="D69" s="49" t="s">
        <v>36</v>
      </c>
      <c r="E69" s="50">
        <f>'[1]Liste'!J48</f>
        <v>22</v>
      </c>
      <c r="F69" s="86">
        <f>'[1]Liste'!K48</f>
        <v>0.0021226851851851854</v>
      </c>
      <c r="G69" s="91"/>
      <c r="H69" s="92"/>
      <c r="I69" s="54">
        <v>20</v>
      </c>
    </row>
    <row r="70" spans="1:9" ht="15.75">
      <c r="A70" s="3"/>
      <c r="B70" s="48"/>
      <c r="C70" s="48"/>
      <c r="D70" s="48"/>
      <c r="E70" s="50"/>
      <c r="F70" s="50"/>
      <c r="G70" s="91"/>
      <c r="H70" s="92"/>
      <c r="I70" s="54"/>
    </row>
    <row r="71" spans="1:9" ht="15.75">
      <c r="A71" s="3"/>
      <c r="B71" s="48"/>
      <c r="C71" s="48"/>
      <c r="D71" s="48"/>
      <c r="E71" s="50"/>
      <c r="F71" s="50"/>
      <c r="G71" s="91"/>
      <c r="H71" s="92"/>
      <c r="I71" s="54"/>
    </row>
    <row r="72" spans="1:9" ht="15.75">
      <c r="A72" s="3"/>
      <c r="B72" s="48"/>
      <c r="C72" s="48"/>
      <c r="D72" s="48"/>
      <c r="E72" s="50"/>
      <c r="F72" s="50"/>
      <c r="G72" s="91"/>
      <c r="H72" s="92"/>
      <c r="I72" s="54"/>
    </row>
    <row r="73" spans="1:9" ht="15.75">
      <c r="A73" s="98"/>
      <c r="B73" s="99"/>
      <c r="C73" s="99"/>
      <c r="D73" s="100"/>
      <c r="E73" s="50"/>
      <c r="F73" s="50"/>
      <c r="G73" s="91"/>
      <c r="H73" s="92"/>
      <c r="I73" s="54"/>
    </row>
    <row r="74" spans="1:9" ht="12.75">
      <c r="A74" s="3"/>
      <c r="B74" s="59"/>
      <c r="C74" s="59"/>
      <c r="D74" s="60"/>
      <c r="E74" s="3"/>
      <c r="F74" s="3"/>
      <c r="G74" s="91"/>
      <c r="H74" s="92"/>
      <c r="I74" s="3"/>
    </row>
    <row r="75" spans="1:9" ht="12.75">
      <c r="A75" s="3"/>
      <c r="B75" s="59"/>
      <c r="C75" s="59"/>
      <c r="D75" s="60"/>
      <c r="E75" s="3"/>
      <c r="F75" s="3"/>
      <c r="G75" s="91"/>
      <c r="H75" s="92"/>
      <c r="I75" s="3"/>
    </row>
    <row r="76" spans="1:9" ht="12.75">
      <c r="A76" s="3"/>
      <c r="B76" s="59"/>
      <c r="C76" s="59"/>
      <c r="D76" s="60"/>
      <c r="E76" s="3"/>
      <c r="F76" s="3"/>
      <c r="G76" s="91"/>
      <c r="H76" s="92"/>
      <c r="I76" s="3"/>
    </row>
    <row r="77" spans="1:9" ht="12.75">
      <c r="A77" s="3"/>
      <c r="B77" s="59"/>
      <c r="C77" s="59"/>
      <c r="D77" s="60"/>
      <c r="E77" s="3"/>
      <c r="F77" s="3"/>
      <c r="G77" s="91"/>
      <c r="H77" s="92"/>
      <c r="I77" s="3"/>
    </row>
    <row r="78" spans="1:9" ht="12.75">
      <c r="A78" s="3"/>
      <c r="B78" s="59"/>
      <c r="C78" s="59"/>
      <c r="D78" s="60"/>
      <c r="E78" s="3"/>
      <c r="F78" s="3"/>
      <c r="G78" s="91"/>
      <c r="H78" s="92"/>
      <c r="I78" s="3"/>
    </row>
    <row r="79" spans="1:9" ht="12.75">
      <c r="A79" s="3"/>
      <c r="B79" s="59"/>
      <c r="C79" s="59"/>
      <c r="D79" s="60"/>
      <c r="E79" s="3"/>
      <c r="F79" s="3"/>
      <c r="G79" s="91"/>
      <c r="H79" s="92"/>
      <c r="I79" s="3"/>
    </row>
    <row r="80" spans="1:9" ht="12.75">
      <c r="A80" s="3"/>
      <c r="B80" s="59"/>
      <c r="C80" s="59"/>
      <c r="D80" s="60"/>
      <c r="E80" s="3"/>
      <c r="F80" s="3"/>
      <c r="G80" s="91"/>
      <c r="H80" s="92"/>
      <c r="I80" s="3"/>
    </row>
    <row r="81" spans="1:9" ht="12.75">
      <c r="A81" s="3"/>
      <c r="B81" s="59"/>
      <c r="C81" s="59"/>
      <c r="D81" s="60"/>
      <c r="E81" s="3"/>
      <c r="F81" s="3"/>
      <c r="G81" s="91"/>
      <c r="H81" s="92"/>
      <c r="I81" s="3"/>
    </row>
    <row r="82" spans="1:9" ht="12.75">
      <c r="A82" s="3"/>
      <c r="B82" s="3"/>
      <c r="C82" s="3"/>
      <c r="D82" s="3"/>
      <c r="E82" s="3"/>
      <c r="F82" s="3"/>
      <c r="G82" s="91"/>
      <c r="H82" s="92"/>
      <c r="I82" s="3"/>
    </row>
    <row r="83" spans="1:9" ht="15.75">
      <c r="A83" s="3" t="s">
        <v>102</v>
      </c>
      <c r="B83" s="101" t="s">
        <v>104</v>
      </c>
      <c r="C83" s="101" t="s">
        <v>105</v>
      </c>
      <c r="D83" s="101" t="s">
        <v>31</v>
      </c>
      <c r="E83" s="50">
        <f>'[1]Liste'!J75</f>
        <v>92</v>
      </c>
      <c r="F83" s="51">
        <f>'[1]Liste'!K75</f>
        <v>0.0019936342592592597</v>
      </c>
      <c r="G83" s="91"/>
      <c r="H83" s="92"/>
      <c r="I83" s="102">
        <v>1</v>
      </c>
    </row>
    <row r="84" spans="1:9" ht="15.75">
      <c r="A84" s="3" t="s">
        <v>97</v>
      </c>
      <c r="B84" s="101" t="s">
        <v>98</v>
      </c>
      <c r="C84" s="101" t="s">
        <v>99</v>
      </c>
      <c r="D84" s="101" t="s">
        <v>49</v>
      </c>
      <c r="E84" s="50">
        <f>'[1]Liste'!J71</f>
        <v>90</v>
      </c>
      <c r="F84" s="51">
        <f>'[1]Liste'!K71</f>
        <v>0.001705208333333333</v>
      </c>
      <c r="G84" s="91"/>
      <c r="H84" s="92"/>
      <c r="I84" s="102">
        <v>2</v>
      </c>
    </row>
    <row r="85" spans="1:9" ht="15.75">
      <c r="A85" s="103" t="s">
        <v>97</v>
      </c>
      <c r="B85" s="101" t="s">
        <v>100</v>
      </c>
      <c r="C85" s="101" t="s">
        <v>101</v>
      </c>
      <c r="D85" s="101" t="s">
        <v>45</v>
      </c>
      <c r="E85" s="50">
        <f>'[1]Liste'!J74</f>
        <v>72</v>
      </c>
      <c r="F85" s="51">
        <f>'[1]Liste'!K74</f>
        <v>0.0013707175925925926</v>
      </c>
      <c r="G85" s="91"/>
      <c r="H85" s="92"/>
      <c r="I85" s="102">
        <v>3</v>
      </c>
    </row>
    <row r="86" spans="1:9" ht="15.75">
      <c r="A86" s="3" t="s">
        <v>97</v>
      </c>
      <c r="B86" s="99" t="s">
        <v>106</v>
      </c>
      <c r="C86" s="99" t="s">
        <v>107</v>
      </c>
      <c r="D86" s="100" t="s">
        <v>39</v>
      </c>
      <c r="E86" s="50">
        <f>'[1]Liste'!J72</f>
        <v>66</v>
      </c>
      <c r="F86" s="51">
        <f>'[1]Liste'!K72</f>
        <v>0.0017300925925925927</v>
      </c>
      <c r="G86" s="91"/>
      <c r="H86" s="92"/>
      <c r="I86" s="102">
        <v>4</v>
      </c>
    </row>
    <row r="87" spans="1:9" ht="15.75">
      <c r="A87" s="3" t="s">
        <v>102</v>
      </c>
      <c r="B87" s="99" t="s">
        <v>52</v>
      </c>
      <c r="C87" s="99" t="s">
        <v>108</v>
      </c>
      <c r="D87" s="100" t="s">
        <v>42</v>
      </c>
      <c r="E87" s="50">
        <f>'[1]Liste'!J73</f>
        <v>62</v>
      </c>
      <c r="F87" s="51">
        <f>'[1]Liste'!K73</f>
        <v>0.002149884259259259</v>
      </c>
      <c r="G87" s="91"/>
      <c r="H87" s="92"/>
      <c r="I87" s="102">
        <v>5</v>
      </c>
    </row>
    <row r="88" spans="1:9" ht="15.75">
      <c r="A88" s="3" t="s">
        <v>102</v>
      </c>
      <c r="B88" s="101" t="s">
        <v>80</v>
      </c>
      <c r="C88" s="101" t="s">
        <v>103</v>
      </c>
      <c r="D88" s="101" t="s">
        <v>82</v>
      </c>
      <c r="E88" s="50">
        <f>'[1]Liste'!J76</f>
        <v>48</v>
      </c>
      <c r="F88" s="51">
        <f>'[1]Liste'!K76</f>
        <v>0.002144097222222222</v>
      </c>
      <c r="G88" s="91"/>
      <c r="H88" s="92"/>
      <c r="I88" s="102">
        <v>6</v>
      </c>
    </row>
    <row r="89" spans="1:9" ht="12.75">
      <c r="A89" s="64"/>
      <c r="B89" s="59"/>
      <c r="C89" s="59"/>
      <c r="D89" s="60"/>
      <c r="E89" s="3"/>
      <c r="F89" s="104"/>
      <c r="G89" s="91"/>
      <c r="H89" s="92"/>
      <c r="I89" s="3"/>
    </row>
    <row r="90" spans="1:9" ht="12.75">
      <c r="A90" s="3"/>
      <c r="B90" s="59"/>
      <c r="C90" s="59"/>
      <c r="D90" s="60"/>
      <c r="E90" s="3"/>
      <c r="F90" s="104"/>
      <c r="G90" s="91"/>
      <c r="H90" s="92"/>
      <c r="I90" s="3"/>
    </row>
    <row r="91" spans="1:9" ht="12.75">
      <c r="A91" s="3"/>
      <c r="B91" s="3"/>
      <c r="C91" s="3"/>
      <c r="D91" s="3"/>
      <c r="E91" s="3"/>
      <c r="F91" s="104"/>
      <c r="G91" s="91"/>
      <c r="H91" s="92"/>
      <c r="I91" s="3"/>
    </row>
    <row r="92" spans="1:9" ht="15.75">
      <c r="A92" s="85" t="s">
        <v>148</v>
      </c>
      <c r="B92" s="105" t="s">
        <v>149</v>
      </c>
      <c r="C92" s="105" t="s">
        <v>150</v>
      </c>
      <c r="D92" s="105" t="s">
        <v>25</v>
      </c>
      <c r="E92" s="50">
        <f>'[1]Liste'!J86</f>
        <v>76</v>
      </c>
      <c r="F92" s="51">
        <f>'[1]Liste'!K86</f>
        <v>0.0017939814814814815</v>
      </c>
      <c r="G92" s="106"/>
      <c r="H92" s="107"/>
      <c r="I92" s="102">
        <v>1</v>
      </c>
    </row>
    <row r="93" spans="1:9" ht="15.75">
      <c r="A93" s="3" t="s">
        <v>148</v>
      </c>
      <c r="B93" s="105" t="s">
        <v>151</v>
      </c>
      <c r="C93" s="105" t="s">
        <v>152</v>
      </c>
      <c r="D93" s="105" t="s">
        <v>25</v>
      </c>
      <c r="E93" s="50">
        <f>'[1]Liste'!J85</f>
        <v>74</v>
      </c>
      <c r="F93" s="51">
        <f>'[1]Liste'!K85</f>
        <v>0.0023958333333333336</v>
      </c>
      <c r="G93" s="91">
        <v>82</v>
      </c>
      <c r="H93" s="97">
        <v>0.0019958333333333334</v>
      </c>
      <c r="I93" s="102">
        <v>2</v>
      </c>
    </row>
    <row r="94" spans="1:9" ht="15.75">
      <c r="A94" s="3" t="s">
        <v>148</v>
      </c>
      <c r="B94" s="105" t="s">
        <v>153</v>
      </c>
      <c r="C94" s="105" t="s">
        <v>154</v>
      </c>
      <c r="D94" s="105" t="s">
        <v>28</v>
      </c>
      <c r="E94" s="50">
        <f>'[1]Liste'!J79</f>
        <v>74</v>
      </c>
      <c r="F94" s="51">
        <f>'[1]Liste'!K79</f>
        <v>0.0017245370370370372</v>
      </c>
      <c r="G94" s="91">
        <v>72</v>
      </c>
      <c r="H94" s="97">
        <v>0.0018417824074074074</v>
      </c>
      <c r="I94" s="102">
        <v>3</v>
      </c>
    </row>
    <row r="95" spans="1:9" ht="15.75">
      <c r="A95" s="3" t="s">
        <v>148</v>
      </c>
      <c r="B95" s="108" t="s">
        <v>155</v>
      </c>
      <c r="C95" s="108" t="s">
        <v>156</v>
      </c>
      <c r="D95" s="108" t="s">
        <v>25</v>
      </c>
      <c r="E95" s="50">
        <f>'[1]Liste'!J82</f>
        <v>72</v>
      </c>
      <c r="F95" s="51">
        <f>'[1]Liste'!K82</f>
        <v>0.0022453703703703702</v>
      </c>
      <c r="G95" s="91"/>
      <c r="H95" s="92"/>
      <c r="I95" s="102">
        <v>4</v>
      </c>
    </row>
    <row r="96" spans="1:9" ht="15.75">
      <c r="A96" s="3" t="s">
        <v>148</v>
      </c>
      <c r="B96" s="48" t="s">
        <v>37</v>
      </c>
      <c r="C96" s="48" t="s">
        <v>157</v>
      </c>
      <c r="D96" s="48" t="s">
        <v>39</v>
      </c>
      <c r="E96" s="50">
        <f>'[1]Liste'!J81</f>
        <v>62</v>
      </c>
      <c r="F96" s="51">
        <f>'[1]Liste'!K81</f>
        <v>0.0022685185185185182</v>
      </c>
      <c r="G96" s="91"/>
      <c r="H96" s="92"/>
      <c r="I96" s="102">
        <v>5</v>
      </c>
    </row>
    <row r="97" spans="1:9" ht="15.75">
      <c r="A97" s="3" t="s">
        <v>148</v>
      </c>
      <c r="B97" s="48" t="s">
        <v>158</v>
      </c>
      <c r="C97" s="48" t="s">
        <v>159</v>
      </c>
      <c r="D97" s="48" t="s">
        <v>45</v>
      </c>
      <c r="E97" s="50">
        <f>'[1]Liste'!J84</f>
        <v>58</v>
      </c>
      <c r="F97" s="51">
        <f>'[1]Liste'!K84</f>
        <v>0.0017476851851851852</v>
      </c>
      <c r="G97" s="91"/>
      <c r="H97" s="92"/>
      <c r="I97" s="102">
        <v>6</v>
      </c>
    </row>
    <row r="98" spans="1:9" ht="15.75">
      <c r="A98" s="103" t="s">
        <v>148</v>
      </c>
      <c r="B98" s="48" t="s">
        <v>160</v>
      </c>
      <c r="C98" s="48" t="s">
        <v>161</v>
      </c>
      <c r="D98" s="48" t="s">
        <v>42</v>
      </c>
      <c r="E98" s="50">
        <f>'[1]Liste'!J80</f>
        <v>52</v>
      </c>
      <c r="F98" s="51">
        <f>'[1]Liste'!K80</f>
        <v>0.0024652777777777776</v>
      </c>
      <c r="G98" s="91"/>
      <c r="H98" s="92"/>
      <c r="I98" s="102">
        <v>7</v>
      </c>
    </row>
    <row r="99" spans="1:9" s="109" customFormat="1" ht="15.75">
      <c r="A99" s="3" t="s">
        <v>148</v>
      </c>
      <c r="B99" s="48" t="s">
        <v>162</v>
      </c>
      <c r="C99" s="48" t="s">
        <v>163</v>
      </c>
      <c r="D99" s="48" t="s">
        <v>69</v>
      </c>
      <c r="E99" s="50">
        <f>'[1]Liste'!J83</f>
        <v>34</v>
      </c>
      <c r="F99" s="51">
        <f>'[1]Liste'!K83</f>
        <v>0.001990740740740741</v>
      </c>
      <c r="G99" s="91"/>
      <c r="H99" s="92"/>
      <c r="I99" s="102">
        <v>8</v>
      </c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7" width="11.421875" style="4" customWidth="1"/>
    <col min="8" max="8" width="11.421875" style="116" customWidth="1"/>
    <col min="9" max="16384" width="11.421875" style="4" customWidth="1"/>
  </cols>
  <sheetData>
    <row r="1" spans="1:16" ht="15.75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2"/>
      <c r="L1" s="2"/>
      <c r="M1" s="2"/>
      <c r="N1" s="2"/>
      <c r="O1" s="2"/>
      <c r="P1" s="3"/>
    </row>
    <row r="2" spans="1:16" ht="15.75">
      <c r="A2" s="151" t="s">
        <v>164</v>
      </c>
      <c r="B2" s="151"/>
      <c r="C2" s="151"/>
      <c r="D2" s="151"/>
      <c r="E2" s="151"/>
      <c r="F2" s="151"/>
      <c r="G2" s="151"/>
      <c r="H2" s="151"/>
      <c r="I2" s="151"/>
      <c r="J2" s="151"/>
      <c r="K2" s="2"/>
      <c r="L2" s="2"/>
      <c r="M2" s="2"/>
      <c r="N2" s="2"/>
      <c r="O2" s="2"/>
      <c r="P2" s="3"/>
    </row>
    <row r="3" spans="1:16" ht="15.75">
      <c r="A3" s="5" t="s">
        <v>165</v>
      </c>
      <c r="B3" s="1"/>
      <c r="C3" s="1"/>
      <c r="D3" s="1"/>
      <c r="E3" s="1"/>
      <c r="F3" s="1"/>
      <c r="G3" s="1"/>
      <c r="H3" s="112"/>
      <c r="I3" s="2"/>
      <c r="J3" s="2"/>
      <c r="K3" s="2"/>
      <c r="L3" s="2"/>
      <c r="M3" s="2"/>
      <c r="N3" s="2"/>
      <c r="O3" s="2"/>
      <c r="P3" s="3"/>
    </row>
    <row r="4" spans="1:16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9" t="s">
        <v>18</v>
      </c>
      <c r="F4" s="40" t="s">
        <v>19</v>
      </c>
      <c r="G4" s="41" t="s">
        <v>20</v>
      </c>
      <c r="H4" s="42" t="s">
        <v>19</v>
      </c>
      <c r="I4" s="41" t="s">
        <v>21</v>
      </c>
      <c r="J4" s="2"/>
      <c r="K4" s="2"/>
      <c r="L4" s="2"/>
      <c r="M4" s="2"/>
      <c r="N4" s="2"/>
      <c r="O4" s="2"/>
      <c r="P4" s="3"/>
    </row>
    <row r="5" spans="1:16" ht="12.75">
      <c r="A5" s="37"/>
      <c r="B5" s="37"/>
      <c r="C5" s="37"/>
      <c r="D5" s="37"/>
      <c r="E5" s="37"/>
      <c r="F5" s="37"/>
      <c r="G5" s="44"/>
      <c r="H5" s="113"/>
      <c r="I5" s="46"/>
      <c r="J5" s="2"/>
      <c r="K5" s="2"/>
      <c r="L5" s="2"/>
      <c r="M5" s="2"/>
      <c r="N5" s="2"/>
      <c r="O5" s="2"/>
      <c r="P5" s="3"/>
    </row>
    <row r="6" spans="1:9" ht="15.75">
      <c r="A6" s="47" t="s">
        <v>22</v>
      </c>
      <c r="B6" s="101" t="s">
        <v>40</v>
      </c>
      <c r="C6" s="101" t="s">
        <v>41</v>
      </c>
      <c r="D6" s="68" t="s">
        <v>42</v>
      </c>
      <c r="E6" s="50">
        <f>'[1]Liste'!L16</f>
        <v>95</v>
      </c>
      <c r="F6" s="51">
        <f>'[1]Liste'!M16</f>
        <v>0.002934375</v>
      </c>
      <c r="G6" s="114"/>
      <c r="H6" s="97"/>
      <c r="I6" s="54">
        <v>1</v>
      </c>
    </row>
    <row r="7" spans="1:9" ht="15.75">
      <c r="A7" s="55" t="s">
        <v>22</v>
      </c>
      <c r="B7" s="89" t="s">
        <v>32</v>
      </c>
      <c r="C7" s="89" t="s">
        <v>33</v>
      </c>
      <c r="D7" s="90" t="s">
        <v>28</v>
      </c>
      <c r="E7" s="50">
        <f>'[1]Liste'!L15</f>
        <v>90</v>
      </c>
      <c r="F7" s="51">
        <f>'[1]Liste'!M15</f>
        <v>0.0016663194444444442</v>
      </c>
      <c r="G7" s="114">
        <v>90</v>
      </c>
      <c r="H7" s="97">
        <v>0.0020358796296296297</v>
      </c>
      <c r="I7" s="54">
        <v>2</v>
      </c>
    </row>
    <row r="8" spans="1:9" ht="15.75">
      <c r="A8" s="47" t="s">
        <v>22</v>
      </c>
      <c r="B8" s="101" t="s">
        <v>26</v>
      </c>
      <c r="C8" s="101" t="s">
        <v>27</v>
      </c>
      <c r="D8" s="68" t="s">
        <v>28</v>
      </c>
      <c r="E8" s="50">
        <f>'[1]Liste'!L6</f>
        <v>90</v>
      </c>
      <c r="F8" s="51">
        <f>'[1]Liste'!M6</f>
        <v>0.004152199074074075</v>
      </c>
      <c r="G8" s="114">
        <v>70</v>
      </c>
      <c r="H8" s="97">
        <v>0.003220138888888889</v>
      </c>
      <c r="I8" s="54">
        <v>3</v>
      </c>
    </row>
    <row r="9" spans="1:9" ht="15.75">
      <c r="A9" s="47" t="s">
        <v>22</v>
      </c>
      <c r="B9" s="101" t="s">
        <v>29</v>
      </c>
      <c r="C9" s="101" t="s">
        <v>30</v>
      </c>
      <c r="D9" s="68" t="s">
        <v>31</v>
      </c>
      <c r="E9" s="50">
        <f>'[1]Liste'!L12</f>
        <v>85</v>
      </c>
      <c r="F9" s="51">
        <f>'[1]Liste'!M12</f>
        <v>0.002084722222222222</v>
      </c>
      <c r="G9" s="114"/>
      <c r="H9" s="97"/>
      <c r="I9" s="54">
        <v>4</v>
      </c>
    </row>
    <row r="10" spans="1:9" ht="15.75">
      <c r="A10" s="47" t="s">
        <v>22</v>
      </c>
      <c r="B10" s="101" t="s">
        <v>34</v>
      </c>
      <c r="C10" s="101" t="s">
        <v>35</v>
      </c>
      <c r="D10" s="68" t="s">
        <v>36</v>
      </c>
      <c r="E10" s="50">
        <f>'[1]Liste'!L5</f>
        <v>85</v>
      </c>
      <c r="F10" s="51">
        <f>'[1]Liste'!M5</f>
        <v>0.002154398148148148</v>
      </c>
      <c r="G10" s="114"/>
      <c r="H10" s="97"/>
      <c r="I10" s="54">
        <v>5</v>
      </c>
    </row>
    <row r="11" spans="1:9" ht="15.75">
      <c r="A11" s="47" t="s">
        <v>22</v>
      </c>
      <c r="B11" s="101" t="s">
        <v>46</v>
      </c>
      <c r="C11" s="101" t="s">
        <v>44</v>
      </c>
      <c r="D11" s="68" t="s">
        <v>39</v>
      </c>
      <c r="E11" s="50">
        <f>'[1]Liste'!L17</f>
        <v>80</v>
      </c>
      <c r="F11" s="51">
        <f>'[1]Liste'!M17</f>
        <v>0.0021042824074074076</v>
      </c>
      <c r="G11" s="114"/>
      <c r="H11" s="97"/>
      <c r="I11" s="54">
        <v>6</v>
      </c>
    </row>
    <row r="12" spans="1:9" ht="15.75">
      <c r="A12" s="47" t="s">
        <v>22</v>
      </c>
      <c r="B12" s="101" t="s">
        <v>23</v>
      </c>
      <c r="C12" s="101" t="s">
        <v>24</v>
      </c>
      <c r="D12" s="68" t="s">
        <v>25</v>
      </c>
      <c r="E12" s="50">
        <f>'[1]Liste'!L22</f>
        <v>75</v>
      </c>
      <c r="F12" s="51">
        <f>'[1]Liste'!M22</f>
        <v>0.0029326388888888887</v>
      </c>
      <c r="G12" s="114"/>
      <c r="H12" s="97"/>
      <c r="I12" s="54">
        <v>7</v>
      </c>
    </row>
    <row r="13" spans="1:9" ht="15.75">
      <c r="A13" s="47" t="s">
        <v>22</v>
      </c>
      <c r="B13" s="101" t="s">
        <v>54</v>
      </c>
      <c r="C13" s="101" t="s">
        <v>55</v>
      </c>
      <c r="D13" s="68" t="s">
        <v>49</v>
      </c>
      <c r="E13" s="50">
        <f>'[1]Liste'!L8</f>
        <v>65</v>
      </c>
      <c r="F13" s="51">
        <f>'[1]Liste'!M8</f>
        <v>0.003139351851851852</v>
      </c>
      <c r="G13" s="114"/>
      <c r="H13" s="97"/>
      <c r="I13" s="54">
        <v>8</v>
      </c>
    </row>
    <row r="14" spans="1:9" ht="15.75">
      <c r="A14" s="47" t="s">
        <v>22</v>
      </c>
      <c r="B14" s="101" t="s">
        <v>66</v>
      </c>
      <c r="C14" s="101" t="s">
        <v>58</v>
      </c>
      <c r="D14" s="68" t="s">
        <v>63</v>
      </c>
      <c r="E14" s="50">
        <f>'[1]Liste'!L11</f>
        <v>65</v>
      </c>
      <c r="F14" s="51">
        <f>'[1]Liste'!M11</f>
        <v>0.0034821759259259255</v>
      </c>
      <c r="G14" s="114"/>
      <c r="H14" s="97"/>
      <c r="I14" s="54">
        <v>9</v>
      </c>
    </row>
    <row r="15" spans="1:9" ht="15.75">
      <c r="A15" s="47" t="s">
        <v>22</v>
      </c>
      <c r="B15" s="101" t="s">
        <v>37</v>
      </c>
      <c r="C15" s="101" t="s">
        <v>38</v>
      </c>
      <c r="D15" s="68" t="s">
        <v>39</v>
      </c>
      <c r="E15" s="50">
        <f>'[1]Liste'!L9</f>
        <v>60</v>
      </c>
      <c r="F15" s="51">
        <f>'[1]Liste'!M9</f>
        <v>0.0021234953703703706</v>
      </c>
      <c r="G15" s="114"/>
      <c r="H15" s="97"/>
      <c r="I15" s="54">
        <v>10</v>
      </c>
    </row>
    <row r="16" spans="1:9" ht="15.75">
      <c r="A16" s="47" t="s">
        <v>22</v>
      </c>
      <c r="B16" s="101" t="s">
        <v>43</v>
      </c>
      <c r="C16" s="101" t="s">
        <v>44</v>
      </c>
      <c r="D16" s="68" t="s">
        <v>45</v>
      </c>
      <c r="E16" s="50">
        <f>'[1]Liste'!L14</f>
        <v>60</v>
      </c>
      <c r="F16" s="51">
        <f>'[1]Liste'!M14</f>
        <v>0.002408680555555556</v>
      </c>
      <c r="G16" s="114"/>
      <c r="H16" s="97"/>
      <c r="I16" s="54">
        <v>11</v>
      </c>
    </row>
    <row r="17" spans="1:9" ht="15.75">
      <c r="A17" s="47" t="s">
        <v>22</v>
      </c>
      <c r="B17" s="101" t="s">
        <v>56</v>
      </c>
      <c r="C17" s="101" t="s">
        <v>48</v>
      </c>
      <c r="D17" s="68" t="s">
        <v>49</v>
      </c>
      <c r="E17" s="50">
        <f>'[1]Liste'!L21</f>
        <v>60</v>
      </c>
      <c r="F17" s="51">
        <f>'[1]Liste'!M21</f>
        <v>0.003558333333333333</v>
      </c>
      <c r="G17" s="114"/>
      <c r="H17" s="97"/>
      <c r="I17" s="54">
        <v>12</v>
      </c>
    </row>
    <row r="18" spans="1:9" ht="15.75">
      <c r="A18" s="47" t="s">
        <v>22</v>
      </c>
      <c r="B18" s="101" t="s">
        <v>67</v>
      </c>
      <c r="C18" s="101" t="s">
        <v>68</v>
      </c>
      <c r="D18" s="68" t="s">
        <v>69</v>
      </c>
      <c r="E18" s="50">
        <f>'[1]Liste'!L24</f>
        <v>55</v>
      </c>
      <c r="F18" s="51">
        <f>'[1]Liste'!M24</f>
        <v>0.002877199074074074</v>
      </c>
      <c r="G18" s="114"/>
      <c r="H18" s="97"/>
      <c r="I18" s="54">
        <v>13</v>
      </c>
    </row>
    <row r="19" spans="1:9" ht="15.75">
      <c r="A19" s="55" t="s">
        <v>22</v>
      </c>
      <c r="B19" s="89" t="s">
        <v>47</v>
      </c>
      <c r="C19" s="89" t="s">
        <v>48</v>
      </c>
      <c r="D19" s="90" t="s">
        <v>49</v>
      </c>
      <c r="E19" s="50">
        <f>'[1]Liste'!L7</f>
        <v>55</v>
      </c>
      <c r="F19" s="51">
        <f>'[1]Liste'!M7</f>
        <v>0.003136226851851852</v>
      </c>
      <c r="G19" s="114"/>
      <c r="H19" s="97"/>
      <c r="I19" s="54">
        <v>14</v>
      </c>
    </row>
    <row r="20" spans="1:9" ht="15.75">
      <c r="A20" s="47" t="s">
        <v>22</v>
      </c>
      <c r="B20" s="101" t="s">
        <v>64</v>
      </c>
      <c r="C20" s="101" t="s">
        <v>65</v>
      </c>
      <c r="D20" s="68" t="s">
        <v>45</v>
      </c>
      <c r="E20" s="50">
        <f>'[1]Liste'!L23</f>
        <v>50</v>
      </c>
      <c r="F20" s="51">
        <f>'[1]Liste'!M23</f>
        <v>0.00301400462962963</v>
      </c>
      <c r="G20" s="114"/>
      <c r="H20" s="97"/>
      <c r="I20" s="54">
        <v>15</v>
      </c>
    </row>
    <row r="21" spans="1:9" ht="15.75">
      <c r="A21" s="47" t="s">
        <v>22</v>
      </c>
      <c r="B21" s="101" t="s">
        <v>61</v>
      </c>
      <c r="C21" s="101" t="s">
        <v>62</v>
      </c>
      <c r="D21" s="68" t="s">
        <v>63</v>
      </c>
      <c r="E21" s="50">
        <f>'[1]Liste'!L10</f>
        <v>45</v>
      </c>
      <c r="F21" s="51">
        <f>'[1]Liste'!M10</f>
        <v>0.0029452546296296293</v>
      </c>
      <c r="G21" s="114"/>
      <c r="H21" s="97"/>
      <c r="I21" s="54">
        <v>16</v>
      </c>
    </row>
    <row r="22" spans="1:9" ht="15.75">
      <c r="A22" s="47" t="s">
        <v>22</v>
      </c>
      <c r="B22" s="101" t="s">
        <v>59</v>
      </c>
      <c r="C22" s="101" t="s">
        <v>60</v>
      </c>
      <c r="D22" s="68" t="s">
        <v>49</v>
      </c>
      <c r="E22" s="50">
        <f>'[1]Liste'!L19</f>
        <v>45</v>
      </c>
      <c r="F22" s="51">
        <f>'[1]Liste'!M19</f>
        <v>0.0034587962962962966</v>
      </c>
      <c r="G22" s="114"/>
      <c r="H22" s="97"/>
      <c r="I22" s="54">
        <v>17</v>
      </c>
    </row>
    <row r="23" spans="1:9" ht="15.75">
      <c r="A23" s="47" t="s">
        <v>22</v>
      </c>
      <c r="B23" s="101" t="s">
        <v>52</v>
      </c>
      <c r="C23" s="101" t="s">
        <v>53</v>
      </c>
      <c r="D23" s="68" t="s">
        <v>42</v>
      </c>
      <c r="E23" s="50">
        <f>'[1]Liste'!L13</f>
        <v>40</v>
      </c>
      <c r="F23" s="51">
        <f>'[1]Liste'!M13</f>
        <v>0.003107754629629629</v>
      </c>
      <c r="G23" s="114"/>
      <c r="H23" s="97"/>
      <c r="I23" s="54">
        <v>18</v>
      </c>
    </row>
    <row r="24" spans="1:9" ht="15.75">
      <c r="A24" s="47" t="s">
        <v>22</v>
      </c>
      <c r="B24" s="101" t="s">
        <v>50</v>
      </c>
      <c r="C24" s="101" t="s">
        <v>51</v>
      </c>
      <c r="D24" s="68" t="s">
        <v>49</v>
      </c>
      <c r="E24" s="50">
        <f>'[1]Liste'!L18</f>
        <v>0</v>
      </c>
      <c r="F24" s="51">
        <f>'[1]Liste'!M18</f>
        <v>0</v>
      </c>
      <c r="G24" s="114"/>
      <c r="H24" s="97"/>
      <c r="I24" s="54">
        <v>19</v>
      </c>
    </row>
    <row r="25" spans="1:9" ht="15.75">
      <c r="A25" s="47" t="s">
        <v>22</v>
      </c>
      <c r="B25" s="101" t="s">
        <v>57</v>
      </c>
      <c r="C25" s="101" t="s">
        <v>58</v>
      </c>
      <c r="D25" s="68" t="s">
        <v>49</v>
      </c>
      <c r="E25" s="50">
        <f>'[1]Liste'!L20</f>
        <v>0</v>
      </c>
      <c r="F25" s="51">
        <f>'[1]Liste'!M20</f>
        <v>0</v>
      </c>
      <c r="G25" s="114"/>
      <c r="H25" s="97"/>
      <c r="I25" s="54">
        <v>20</v>
      </c>
    </row>
    <row r="26" spans="1:9" ht="15.75">
      <c r="A26" s="58"/>
      <c r="B26" s="101"/>
      <c r="C26" s="101"/>
      <c r="D26" s="101"/>
      <c r="E26" s="50"/>
      <c r="F26" s="50"/>
      <c r="G26" s="114"/>
      <c r="H26" s="97"/>
      <c r="I26" s="54"/>
    </row>
    <row r="27" spans="1:9" ht="15.75">
      <c r="A27" s="58"/>
      <c r="B27" s="101"/>
      <c r="C27" s="101"/>
      <c r="D27" s="101"/>
      <c r="E27" s="50"/>
      <c r="F27" s="50"/>
      <c r="G27" s="114"/>
      <c r="H27" s="97"/>
      <c r="I27" s="54"/>
    </row>
    <row r="28" spans="1:9" ht="15.75">
      <c r="A28" s="58"/>
      <c r="B28" s="101"/>
      <c r="C28" s="101"/>
      <c r="D28" s="101"/>
      <c r="E28" s="50"/>
      <c r="F28" s="50"/>
      <c r="G28" s="114"/>
      <c r="H28" s="97"/>
      <c r="I28" s="54"/>
    </row>
    <row r="29" spans="1:9" ht="15.75">
      <c r="A29" s="58" t="s">
        <v>70</v>
      </c>
      <c r="B29" s="101" t="s">
        <v>79</v>
      </c>
      <c r="C29" s="101" t="s">
        <v>30</v>
      </c>
      <c r="D29" s="68" t="s">
        <v>42</v>
      </c>
      <c r="E29" s="50">
        <f>'[1]Liste'!L35</f>
        <v>95</v>
      </c>
      <c r="F29" s="51">
        <f>'[1]Liste'!M35</f>
        <v>0.0027177083333333337</v>
      </c>
      <c r="G29" s="114">
        <v>75</v>
      </c>
      <c r="H29" s="97">
        <v>0.0026331018518518517</v>
      </c>
      <c r="I29" s="54">
        <v>1</v>
      </c>
    </row>
    <row r="30" spans="1:9" ht="15.75">
      <c r="A30" s="58" t="s">
        <v>70</v>
      </c>
      <c r="B30" s="101" t="s">
        <v>71</v>
      </c>
      <c r="C30" s="101" t="s">
        <v>44</v>
      </c>
      <c r="D30" s="101" t="s">
        <v>28</v>
      </c>
      <c r="E30" s="50">
        <f>'[1]Liste'!L27</f>
        <v>95</v>
      </c>
      <c r="F30" s="51">
        <f>'[1]Liste'!M27</f>
        <v>0.0023761574074074076</v>
      </c>
      <c r="G30" s="114">
        <v>70</v>
      </c>
      <c r="H30" s="97">
        <v>0.0022459490740740743</v>
      </c>
      <c r="I30" s="54">
        <v>2</v>
      </c>
    </row>
    <row r="31" spans="1:9" ht="15.75">
      <c r="A31" s="58" t="s">
        <v>70</v>
      </c>
      <c r="B31" s="101" t="s">
        <v>91</v>
      </c>
      <c r="C31" s="101" t="s">
        <v>92</v>
      </c>
      <c r="D31" s="68" t="s">
        <v>49</v>
      </c>
      <c r="E31" s="50">
        <f>'[1]Liste'!L36</f>
        <v>85</v>
      </c>
      <c r="F31" s="51">
        <f>'[1]Liste'!M36</f>
        <v>0.0023864583333333333</v>
      </c>
      <c r="G31" s="114"/>
      <c r="H31" s="97"/>
      <c r="I31" s="54">
        <v>3</v>
      </c>
    </row>
    <row r="32" spans="1:9" ht="15.75">
      <c r="A32" s="58" t="s">
        <v>70</v>
      </c>
      <c r="B32" s="101" t="s">
        <v>95</v>
      </c>
      <c r="C32" s="101" t="s">
        <v>96</v>
      </c>
      <c r="D32" s="101" t="s">
        <v>63</v>
      </c>
      <c r="E32" s="50">
        <f>'[1]Liste'!L29</f>
        <v>75</v>
      </c>
      <c r="F32" s="51">
        <f>'[1]Liste'!M29</f>
        <v>0.00246875</v>
      </c>
      <c r="G32" s="114"/>
      <c r="H32" s="97"/>
      <c r="I32" s="54">
        <v>4</v>
      </c>
    </row>
    <row r="33" spans="1:9" ht="15.75">
      <c r="A33" s="58" t="s">
        <v>70</v>
      </c>
      <c r="B33" s="101" t="s">
        <v>85</v>
      </c>
      <c r="C33" s="101" t="s">
        <v>86</v>
      </c>
      <c r="D33" s="101" t="s">
        <v>45</v>
      </c>
      <c r="E33" s="50">
        <f>'[1]Liste'!L34</f>
        <v>75</v>
      </c>
      <c r="F33" s="51">
        <f>'[1]Liste'!M34</f>
        <v>0.0028983796296296297</v>
      </c>
      <c r="G33" s="114"/>
      <c r="H33" s="97"/>
      <c r="I33" s="54">
        <v>5</v>
      </c>
    </row>
    <row r="34" spans="1:9" ht="15.75">
      <c r="A34" s="58" t="s">
        <v>70</v>
      </c>
      <c r="B34" s="101" t="s">
        <v>83</v>
      </c>
      <c r="C34" s="101" t="s">
        <v>84</v>
      </c>
      <c r="D34" s="101" t="s">
        <v>36</v>
      </c>
      <c r="E34" s="50">
        <f>'[1]Liste'!L28</f>
        <v>75</v>
      </c>
      <c r="F34" s="51">
        <f>'[1]Liste'!M28</f>
        <v>0.002900578703703704</v>
      </c>
      <c r="G34" s="114"/>
      <c r="H34" s="97"/>
      <c r="I34" s="54">
        <v>6</v>
      </c>
    </row>
    <row r="35" spans="1:9" ht="15.75">
      <c r="A35" s="58" t="s">
        <v>70</v>
      </c>
      <c r="B35" s="101" t="s">
        <v>78</v>
      </c>
      <c r="C35" s="101" t="s">
        <v>30</v>
      </c>
      <c r="D35" s="101" t="s">
        <v>31</v>
      </c>
      <c r="E35" s="50">
        <f>'[1]Liste'!L38</f>
        <v>70</v>
      </c>
      <c r="F35" s="51">
        <f>'[1]Liste'!M38</f>
        <v>0.0026547453703703702</v>
      </c>
      <c r="G35" s="114"/>
      <c r="H35" s="97"/>
      <c r="I35" s="54">
        <v>7</v>
      </c>
    </row>
    <row r="36" spans="1:9" ht="15.75">
      <c r="A36" s="58" t="s">
        <v>70</v>
      </c>
      <c r="B36" s="101" t="s">
        <v>87</v>
      </c>
      <c r="C36" s="101" t="s">
        <v>88</v>
      </c>
      <c r="D36" s="101" t="s">
        <v>45</v>
      </c>
      <c r="E36" s="50">
        <f>'[1]Liste'!L30</f>
        <v>65</v>
      </c>
      <c r="F36" s="51">
        <f>'[1]Liste'!M30</f>
        <v>0.0024004629629629627</v>
      </c>
      <c r="G36" s="114"/>
      <c r="H36" s="97"/>
      <c r="I36" s="54">
        <v>8</v>
      </c>
    </row>
    <row r="37" spans="1:9" ht="15.75">
      <c r="A37" s="58" t="s">
        <v>70</v>
      </c>
      <c r="B37" s="99" t="s">
        <v>80</v>
      </c>
      <c r="C37" s="99" t="s">
        <v>81</v>
      </c>
      <c r="D37" s="100" t="s">
        <v>82</v>
      </c>
      <c r="E37" s="50">
        <f>'[1]Liste'!L42</f>
        <v>65</v>
      </c>
      <c r="F37" s="51">
        <f>'[1]Liste'!M42</f>
        <v>0.0035648148148148154</v>
      </c>
      <c r="G37" s="114"/>
      <c r="H37" s="97"/>
      <c r="I37" s="54">
        <v>9</v>
      </c>
    </row>
    <row r="38" spans="1:9" ht="15.75">
      <c r="A38" s="58" t="s">
        <v>70</v>
      </c>
      <c r="B38" s="101" t="s">
        <v>94</v>
      </c>
      <c r="C38" s="101" t="s">
        <v>48</v>
      </c>
      <c r="D38" s="101" t="s">
        <v>42</v>
      </c>
      <c r="E38" s="50">
        <f>'[1]Liste'!L32</f>
        <v>60</v>
      </c>
      <c r="F38" s="51">
        <f>'[1]Liste'!M32</f>
        <v>0.0028346064814814814</v>
      </c>
      <c r="G38" s="114"/>
      <c r="H38" s="97"/>
      <c r="I38" s="54">
        <v>10</v>
      </c>
    </row>
    <row r="39" spans="1:9" ht="15.75">
      <c r="A39" s="58" t="s">
        <v>70</v>
      </c>
      <c r="B39" s="101" t="s">
        <v>72</v>
      </c>
      <c r="C39" s="101" t="s">
        <v>73</v>
      </c>
      <c r="D39" s="101" t="s">
        <v>42</v>
      </c>
      <c r="E39" s="50">
        <f>'[1]Liste'!L31</f>
        <v>60</v>
      </c>
      <c r="F39" s="51">
        <f>'[1]Liste'!M31</f>
        <v>0.002994444444444445</v>
      </c>
      <c r="G39" s="114"/>
      <c r="H39" s="97"/>
      <c r="I39" s="54">
        <v>11</v>
      </c>
    </row>
    <row r="40" spans="1:9" ht="15.75">
      <c r="A40" s="58" t="s">
        <v>70</v>
      </c>
      <c r="B40" s="101" t="s">
        <v>76</v>
      </c>
      <c r="C40" s="101" t="s">
        <v>77</v>
      </c>
      <c r="D40" s="101" t="s">
        <v>31</v>
      </c>
      <c r="E40" s="50">
        <f>'[1]Liste'!L39</f>
        <v>60</v>
      </c>
      <c r="F40" s="51">
        <f>'[1]Liste'!M39</f>
        <v>0.003090277777777778</v>
      </c>
      <c r="G40" s="114"/>
      <c r="H40" s="97"/>
      <c r="I40" s="54">
        <v>12</v>
      </c>
    </row>
    <row r="41" spans="1:9" ht="15.75">
      <c r="A41" s="58" t="s">
        <v>70</v>
      </c>
      <c r="B41" s="101" t="s">
        <v>89</v>
      </c>
      <c r="C41" s="101" t="s">
        <v>90</v>
      </c>
      <c r="D41" s="68" t="s">
        <v>49</v>
      </c>
      <c r="E41" s="50">
        <f>'[1]Liste'!L33</f>
        <v>60</v>
      </c>
      <c r="F41" s="51">
        <f>'[1]Liste'!M33</f>
        <v>0.0032494212962962967</v>
      </c>
      <c r="G41" s="114"/>
      <c r="H41" s="97"/>
      <c r="I41" s="54">
        <v>13</v>
      </c>
    </row>
    <row r="42" spans="1:9" ht="15.75">
      <c r="A42" s="58" t="s">
        <v>70</v>
      </c>
      <c r="B42" s="101" t="s">
        <v>74</v>
      </c>
      <c r="C42" s="101" t="s">
        <v>75</v>
      </c>
      <c r="D42" s="68" t="s">
        <v>28</v>
      </c>
      <c r="E42" s="50">
        <f>'[1]Liste'!L37</f>
        <v>55</v>
      </c>
      <c r="F42" s="51">
        <f>'[1]Liste'!M37</f>
        <v>0.0025473379629629626</v>
      </c>
      <c r="G42" s="114"/>
      <c r="H42" s="97"/>
      <c r="I42" s="54">
        <v>14</v>
      </c>
    </row>
    <row r="43" spans="1:9" ht="15.75">
      <c r="A43" s="58" t="s">
        <v>70</v>
      </c>
      <c r="B43" s="99" t="s">
        <v>93</v>
      </c>
      <c r="C43" s="99" t="s">
        <v>44</v>
      </c>
      <c r="D43" s="100" t="s">
        <v>49</v>
      </c>
      <c r="E43" s="50">
        <f>'[1]Liste'!L41</f>
        <v>35</v>
      </c>
      <c r="F43" s="51">
        <f>'[1]Liste'!M41</f>
        <v>0.0023354166666666666</v>
      </c>
      <c r="G43" s="114"/>
      <c r="H43" s="97"/>
      <c r="I43" s="54">
        <v>15</v>
      </c>
    </row>
    <row r="44" spans="1:9" ht="12.75">
      <c r="A44" s="93"/>
      <c r="B44" s="94"/>
      <c r="C44" s="94"/>
      <c r="D44" s="95"/>
      <c r="E44" s="50"/>
      <c r="F44" s="50"/>
      <c r="G44" s="114"/>
      <c r="H44" s="97"/>
      <c r="I44" s="54"/>
    </row>
    <row r="45" spans="1:9" ht="12.75">
      <c r="A45" s="93"/>
      <c r="B45" s="94"/>
      <c r="C45" s="94"/>
      <c r="D45" s="95"/>
      <c r="E45" s="50"/>
      <c r="F45" s="50"/>
      <c r="G45" s="114"/>
      <c r="H45" s="97"/>
      <c r="I45" s="54"/>
    </row>
    <row r="46" spans="1:9" ht="15.75">
      <c r="A46" s="3" t="s">
        <v>117</v>
      </c>
      <c r="B46" s="49" t="s">
        <v>123</v>
      </c>
      <c r="C46" s="49" t="s">
        <v>124</v>
      </c>
      <c r="D46" s="49" t="s">
        <v>49</v>
      </c>
      <c r="E46" s="50">
        <f>'[1]Liste'!L53</f>
        <v>100</v>
      </c>
      <c r="F46" s="51">
        <f>'[1]Liste'!M53</f>
        <v>0.0029418981481481483</v>
      </c>
      <c r="G46" s="114"/>
      <c r="H46" s="97"/>
      <c r="I46" s="54">
        <v>1</v>
      </c>
    </row>
    <row r="47" spans="1:9" ht="15.75">
      <c r="A47" s="3" t="s">
        <v>117</v>
      </c>
      <c r="B47" s="49" t="s">
        <v>134</v>
      </c>
      <c r="C47" s="49" t="s">
        <v>73</v>
      </c>
      <c r="D47" s="49" t="s">
        <v>69</v>
      </c>
      <c r="E47" s="50">
        <f>'[1]Liste'!L54</f>
        <v>85</v>
      </c>
      <c r="F47" s="51">
        <f>'[1]Liste'!M54</f>
        <v>0.003201851851851852</v>
      </c>
      <c r="G47" s="114"/>
      <c r="H47" s="97"/>
      <c r="I47" s="54">
        <v>2</v>
      </c>
    </row>
    <row r="48" spans="1:9" ht="15.75">
      <c r="A48" s="3" t="s">
        <v>117</v>
      </c>
      <c r="B48" s="49" t="s">
        <v>119</v>
      </c>
      <c r="C48" s="49" t="s">
        <v>120</v>
      </c>
      <c r="D48" s="49" t="s">
        <v>49</v>
      </c>
      <c r="E48" s="50">
        <f>'[1]Liste'!L60</f>
        <v>80</v>
      </c>
      <c r="F48" s="51">
        <f>'[1]Liste'!M60</f>
        <v>0.002340625</v>
      </c>
      <c r="G48" s="114"/>
      <c r="H48" s="97"/>
      <c r="I48" s="54">
        <v>3</v>
      </c>
    </row>
    <row r="49" spans="1:9" ht="15.75">
      <c r="A49" s="3" t="s">
        <v>117</v>
      </c>
      <c r="B49" s="49" t="s">
        <v>121</v>
      </c>
      <c r="C49" s="49" t="s">
        <v>122</v>
      </c>
      <c r="D49" s="49" t="s">
        <v>82</v>
      </c>
      <c r="E49" s="50">
        <f>'[1]Liste'!L45</f>
        <v>75</v>
      </c>
      <c r="F49" s="51">
        <f>'[1]Liste'!M45</f>
        <v>0.002435185185185185</v>
      </c>
      <c r="G49" s="114"/>
      <c r="H49" s="97"/>
      <c r="I49" s="54">
        <v>4</v>
      </c>
    </row>
    <row r="50" spans="1:9" ht="15.75">
      <c r="A50" s="3" t="s">
        <v>117</v>
      </c>
      <c r="B50" s="49" t="s">
        <v>71</v>
      </c>
      <c r="C50" s="49" t="s">
        <v>118</v>
      </c>
      <c r="D50" s="49" t="s">
        <v>45</v>
      </c>
      <c r="E50" s="50">
        <f>'[1]Liste'!L46</f>
        <v>75</v>
      </c>
      <c r="F50" s="51">
        <f>'[1]Liste'!M46</f>
        <v>0.0026952546296296295</v>
      </c>
      <c r="G50" s="114"/>
      <c r="H50" s="97"/>
      <c r="I50" s="54">
        <v>5</v>
      </c>
    </row>
    <row r="51" spans="1:9" ht="15.75">
      <c r="A51" s="3" t="s">
        <v>117</v>
      </c>
      <c r="B51" s="49" t="s">
        <v>137</v>
      </c>
      <c r="C51" s="49" t="s">
        <v>124</v>
      </c>
      <c r="D51" s="49" t="s">
        <v>28</v>
      </c>
      <c r="E51" s="50">
        <f>'[1]Liste'!L65</f>
        <v>75</v>
      </c>
      <c r="F51" s="51">
        <f>'[1]Liste'!M65</f>
        <v>0.003203472222222222</v>
      </c>
      <c r="G51" s="114"/>
      <c r="H51" s="97"/>
      <c r="I51" s="54">
        <v>6</v>
      </c>
    </row>
    <row r="52" spans="1:9" ht="15.75">
      <c r="A52" s="3" t="s">
        <v>117</v>
      </c>
      <c r="B52" s="49" t="s">
        <v>127</v>
      </c>
      <c r="C52" s="49" t="s">
        <v>120</v>
      </c>
      <c r="D52" s="49" t="s">
        <v>28</v>
      </c>
      <c r="E52" s="50">
        <f>'[1]Liste'!L57</f>
        <v>65</v>
      </c>
      <c r="F52" s="51">
        <f>'[1]Liste'!M57</f>
        <v>0.003278703703703704</v>
      </c>
      <c r="G52" s="114"/>
      <c r="H52" s="97"/>
      <c r="I52" s="54">
        <v>7</v>
      </c>
    </row>
    <row r="53" spans="1:9" ht="15.75">
      <c r="A53" s="3" t="s">
        <v>117</v>
      </c>
      <c r="B53" s="49" t="s">
        <v>125</v>
      </c>
      <c r="C53" s="49" t="s">
        <v>126</v>
      </c>
      <c r="D53" s="49" t="s">
        <v>69</v>
      </c>
      <c r="E53" s="50">
        <f>'[1]Liste'!L47</f>
        <v>65</v>
      </c>
      <c r="F53" s="51">
        <f>'[1]Liste'!M47</f>
        <v>0.0034332175925925923</v>
      </c>
      <c r="G53" s="114"/>
      <c r="H53" s="97"/>
      <c r="I53" s="54">
        <v>8</v>
      </c>
    </row>
    <row r="54" spans="1:9" ht="15.75">
      <c r="A54" s="3" t="s">
        <v>117</v>
      </c>
      <c r="B54" s="49" t="s">
        <v>128</v>
      </c>
      <c r="C54" s="49" t="s">
        <v>81</v>
      </c>
      <c r="D54" s="49" t="s">
        <v>36</v>
      </c>
      <c r="E54" s="50">
        <f>'[1]Liste'!L62</f>
        <v>60</v>
      </c>
      <c r="F54" s="51">
        <f>'[1]Liste'!M62</f>
        <v>0.00346099537037037</v>
      </c>
      <c r="G54" s="114"/>
      <c r="H54" s="97"/>
      <c r="I54" s="54">
        <v>9</v>
      </c>
    </row>
    <row r="55" spans="1:9" ht="15.75">
      <c r="A55" s="3" t="s">
        <v>117</v>
      </c>
      <c r="B55" s="49" t="s">
        <v>129</v>
      </c>
      <c r="C55" s="49" t="s">
        <v>130</v>
      </c>
      <c r="D55" s="49" t="s">
        <v>82</v>
      </c>
      <c r="E55" s="50">
        <f>'[1]Liste'!L51</f>
        <v>55</v>
      </c>
      <c r="F55" s="51">
        <f>'[1]Liste'!M51</f>
        <v>0.003561226851851852</v>
      </c>
      <c r="G55" s="114"/>
      <c r="H55" s="97"/>
      <c r="I55" s="54">
        <v>10</v>
      </c>
    </row>
    <row r="56" spans="1:9" ht="15.75">
      <c r="A56" s="3" t="s">
        <v>117</v>
      </c>
      <c r="B56" s="49" t="s">
        <v>94</v>
      </c>
      <c r="C56" s="49" t="s">
        <v>73</v>
      </c>
      <c r="D56" s="49" t="s">
        <v>45</v>
      </c>
      <c r="E56" s="50">
        <f>'[1]Liste'!L49</f>
        <v>50</v>
      </c>
      <c r="F56" s="51">
        <f>'[1]Liste'!M49</f>
        <v>0.002475115740740741</v>
      </c>
      <c r="G56" s="114"/>
      <c r="H56" s="97"/>
      <c r="I56" s="54">
        <v>11</v>
      </c>
    </row>
    <row r="57" spans="1:9" ht="15.75">
      <c r="A57" s="3" t="s">
        <v>117</v>
      </c>
      <c r="B57" s="49" t="s">
        <v>138</v>
      </c>
      <c r="C57" s="49" t="s">
        <v>139</v>
      </c>
      <c r="D57" s="49" t="s">
        <v>63</v>
      </c>
      <c r="E57" s="50">
        <f>'[1]Liste'!L66</f>
        <v>50</v>
      </c>
      <c r="F57" s="51">
        <f>'[1]Liste'!M66</f>
        <v>0.002579976851851852</v>
      </c>
      <c r="G57" s="114"/>
      <c r="H57" s="97"/>
      <c r="I57" s="54">
        <v>12</v>
      </c>
    </row>
    <row r="58" spans="1:9" ht="15.75">
      <c r="A58" s="3" t="s">
        <v>117</v>
      </c>
      <c r="B58" s="49" t="s">
        <v>133</v>
      </c>
      <c r="C58" s="49" t="s">
        <v>96</v>
      </c>
      <c r="D58" s="49" t="s">
        <v>42</v>
      </c>
      <c r="E58" s="50">
        <f>'[1]Liste'!L61</f>
        <v>50</v>
      </c>
      <c r="F58" s="51">
        <f>'[1]Liste'!M61</f>
        <v>0.0033314814814814817</v>
      </c>
      <c r="G58" s="114"/>
      <c r="H58" s="97"/>
      <c r="I58" s="54">
        <v>13</v>
      </c>
    </row>
    <row r="59" spans="1:9" ht="15.75">
      <c r="A59" s="3" t="s">
        <v>117</v>
      </c>
      <c r="B59" s="49" t="s">
        <v>131</v>
      </c>
      <c r="C59" s="49" t="s">
        <v>132</v>
      </c>
      <c r="D59" s="49" t="s">
        <v>82</v>
      </c>
      <c r="E59" s="50">
        <f>'[1]Liste'!L59</f>
        <v>45</v>
      </c>
      <c r="F59" s="51">
        <f>'[1]Liste'!M59</f>
        <v>0.003312037037037037</v>
      </c>
      <c r="G59" s="114"/>
      <c r="H59" s="97"/>
      <c r="I59" s="54">
        <v>14</v>
      </c>
    </row>
    <row r="60" spans="1:9" ht="15.75">
      <c r="A60" s="3" t="s">
        <v>117</v>
      </c>
      <c r="B60" s="49" t="s">
        <v>142</v>
      </c>
      <c r="C60" s="49" t="s">
        <v>143</v>
      </c>
      <c r="D60" s="49" t="s">
        <v>42</v>
      </c>
      <c r="E60" s="50">
        <f>'[1]Liste'!L55</f>
        <v>40</v>
      </c>
      <c r="F60" s="51">
        <f>'[1]Liste'!M55</f>
        <v>0.002984953703703703</v>
      </c>
      <c r="G60" s="114"/>
      <c r="H60" s="97"/>
      <c r="I60" s="54">
        <v>15</v>
      </c>
    </row>
    <row r="61" spans="1:9" ht="15.75">
      <c r="A61" s="3" t="s">
        <v>117</v>
      </c>
      <c r="B61" s="49" t="s">
        <v>140</v>
      </c>
      <c r="C61" s="49" t="s">
        <v>141</v>
      </c>
      <c r="D61" s="49" t="s">
        <v>39</v>
      </c>
      <c r="E61" s="50">
        <f>'[1]Liste'!L64</f>
        <v>40</v>
      </c>
      <c r="F61" s="51">
        <f>'[1]Liste'!M64</f>
        <v>0.0036260416666666663</v>
      </c>
      <c r="G61" s="114"/>
      <c r="H61" s="97"/>
      <c r="I61" s="54">
        <v>16</v>
      </c>
    </row>
    <row r="62" spans="1:9" ht="15.75">
      <c r="A62" s="3" t="s">
        <v>117</v>
      </c>
      <c r="B62" s="49" t="s">
        <v>146</v>
      </c>
      <c r="C62" s="49" t="s">
        <v>147</v>
      </c>
      <c r="D62" s="49" t="s">
        <v>36</v>
      </c>
      <c r="E62" s="50">
        <f>'[1]Liste'!L48</f>
        <v>30</v>
      </c>
      <c r="F62" s="51">
        <f>'[1]Liste'!M48</f>
        <v>0.004527546296296296</v>
      </c>
      <c r="G62" s="114"/>
      <c r="H62" s="97"/>
      <c r="I62" s="54">
        <v>17</v>
      </c>
    </row>
    <row r="63" spans="1:9" ht="15.75">
      <c r="A63" s="3" t="s">
        <v>117</v>
      </c>
      <c r="B63" s="49" t="s">
        <v>144</v>
      </c>
      <c r="C63" s="49" t="s">
        <v>92</v>
      </c>
      <c r="D63" s="49" t="s">
        <v>39</v>
      </c>
      <c r="E63" s="50">
        <f>'[1]Liste'!L58</f>
        <v>25</v>
      </c>
      <c r="F63" s="51">
        <f>'[1]Liste'!M58</f>
        <v>0.003980787037037037</v>
      </c>
      <c r="G63" s="114"/>
      <c r="H63" s="97"/>
      <c r="I63" s="54">
        <v>18</v>
      </c>
    </row>
    <row r="64" spans="1:9" ht="15.75">
      <c r="A64" s="3" t="s">
        <v>117</v>
      </c>
      <c r="B64" s="49" t="s">
        <v>135</v>
      </c>
      <c r="C64" s="49" t="s">
        <v>136</v>
      </c>
      <c r="D64" s="49" t="s">
        <v>63</v>
      </c>
      <c r="E64" s="50">
        <f>'[1]Liste'!L52</f>
        <v>20</v>
      </c>
      <c r="F64" s="51">
        <f>'[1]Liste'!M52</f>
        <v>0.0028869212962962967</v>
      </c>
      <c r="G64" s="114"/>
      <c r="H64" s="97"/>
      <c r="I64" s="54">
        <v>19</v>
      </c>
    </row>
    <row r="65" spans="1:9" ht="15.75">
      <c r="A65" s="3" t="s">
        <v>117</v>
      </c>
      <c r="B65" s="49" t="s">
        <v>145</v>
      </c>
      <c r="C65" s="49" t="s">
        <v>73</v>
      </c>
      <c r="D65" s="49" t="s">
        <v>42</v>
      </c>
      <c r="E65" s="50">
        <f>'[1]Liste'!L56</f>
        <v>10</v>
      </c>
      <c r="F65" s="51">
        <f>'[1]Liste'!M56</f>
        <v>0.004373148148148148</v>
      </c>
      <c r="G65" s="114"/>
      <c r="H65" s="97"/>
      <c r="I65" s="54">
        <v>20</v>
      </c>
    </row>
    <row r="66" spans="1:9" ht="12.75">
      <c r="A66" s="3"/>
      <c r="B66" s="59"/>
      <c r="C66" s="59"/>
      <c r="D66" s="60"/>
      <c r="E66" s="50"/>
      <c r="F66" s="3"/>
      <c r="G66" s="114"/>
      <c r="H66" s="97"/>
      <c r="I66" s="115"/>
    </row>
    <row r="67" spans="1:9" ht="12.75">
      <c r="A67" s="3"/>
      <c r="B67" s="59"/>
      <c r="C67" s="59"/>
      <c r="D67" s="60"/>
      <c r="E67" s="3"/>
      <c r="F67" s="3"/>
      <c r="G67" s="114"/>
      <c r="H67" s="97"/>
      <c r="I67" s="115"/>
    </row>
    <row r="68" spans="1:9" ht="12.75">
      <c r="A68" s="3"/>
      <c r="B68" s="3"/>
      <c r="C68" s="3"/>
      <c r="D68" s="3"/>
      <c r="E68" s="3"/>
      <c r="F68" s="3"/>
      <c r="G68" s="114"/>
      <c r="H68" s="97"/>
      <c r="I68" s="115"/>
    </row>
    <row r="69" spans="1:9" ht="15.75">
      <c r="A69" s="3" t="s">
        <v>102</v>
      </c>
      <c r="B69" s="99" t="s">
        <v>104</v>
      </c>
      <c r="C69" s="99" t="s">
        <v>105</v>
      </c>
      <c r="D69" s="100" t="s">
        <v>31</v>
      </c>
      <c r="E69" s="50">
        <f>'[1]Liste'!L75</f>
        <v>75</v>
      </c>
      <c r="F69" s="51">
        <f>'[1]Liste'!M75</f>
        <v>0.002946990740740741</v>
      </c>
      <c r="G69" s="114"/>
      <c r="H69" s="97"/>
      <c r="I69" s="115">
        <v>1</v>
      </c>
    </row>
    <row r="70" spans="1:9" ht="15.75">
      <c r="A70" s="3" t="s">
        <v>97</v>
      </c>
      <c r="B70" s="101" t="s">
        <v>100</v>
      </c>
      <c r="C70" s="101" t="s">
        <v>101</v>
      </c>
      <c r="D70" s="101" t="s">
        <v>45</v>
      </c>
      <c r="E70" s="50">
        <f>'[1]Liste'!L74</f>
        <v>65</v>
      </c>
      <c r="F70" s="51">
        <f>'[1]Liste'!M74</f>
        <v>0.002495023148148148</v>
      </c>
      <c r="G70" s="114"/>
      <c r="H70" s="97"/>
      <c r="I70" s="115">
        <v>2</v>
      </c>
    </row>
    <row r="71" spans="1:9" ht="15.75">
      <c r="A71" s="3" t="s">
        <v>97</v>
      </c>
      <c r="B71" s="101" t="s">
        <v>106</v>
      </c>
      <c r="C71" s="101" t="s">
        <v>107</v>
      </c>
      <c r="D71" s="101" t="s">
        <v>39</v>
      </c>
      <c r="E71" s="50">
        <f>'[1]Liste'!L72</f>
        <v>55</v>
      </c>
      <c r="F71" s="51">
        <f>'[1]Liste'!M72</f>
        <v>0.0031620370370370374</v>
      </c>
      <c r="G71" s="114">
        <v>65</v>
      </c>
      <c r="H71" s="97">
        <v>0.002726967592592593</v>
      </c>
      <c r="I71" s="115">
        <v>3</v>
      </c>
    </row>
    <row r="72" spans="1:9" ht="15.75">
      <c r="A72" s="3" t="s">
        <v>97</v>
      </c>
      <c r="B72" s="101" t="s">
        <v>98</v>
      </c>
      <c r="C72" s="101" t="s">
        <v>99</v>
      </c>
      <c r="D72" s="101" t="s">
        <v>49</v>
      </c>
      <c r="E72" s="50">
        <f>'[1]Liste'!L71</f>
        <v>55</v>
      </c>
      <c r="F72" s="51">
        <f>'[1]Liste'!M71</f>
        <v>0.0033069444444444444</v>
      </c>
      <c r="G72" s="114">
        <v>65</v>
      </c>
      <c r="H72" s="97">
        <v>0.002835648148148148</v>
      </c>
      <c r="I72" s="115">
        <v>4</v>
      </c>
    </row>
    <row r="73" spans="1:9" ht="15.75">
      <c r="A73" s="3" t="s">
        <v>102</v>
      </c>
      <c r="B73" s="101" t="s">
        <v>52</v>
      </c>
      <c r="C73" s="101" t="s">
        <v>108</v>
      </c>
      <c r="D73" s="101" t="s">
        <v>42</v>
      </c>
      <c r="E73" s="50">
        <f>'[1]Liste'!L73</f>
        <v>35</v>
      </c>
      <c r="F73" s="51">
        <f>'[1]Liste'!M73</f>
        <v>0.0032468749999999998</v>
      </c>
      <c r="G73" s="114"/>
      <c r="H73" s="97"/>
      <c r="I73" s="115">
        <v>5</v>
      </c>
    </row>
    <row r="74" spans="1:9" ht="15.75">
      <c r="A74" s="3" t="s">
        <v>102</v>
      </c>
      <c r="B74" s="101" t="s">
        <v>80</v>
      </c>
      <c r="C74" s="101" t="s">
        <v>103</v>
      </c>
      <c r="D74" s="68" t="s">
        <v>82</v>
      </c>
      <c r="E74" s="50">
        <f>'[1]Liste'!L76</f>
        <v>25</v>
      </c>
      <c r="F74" s="51">
        <f>'[1]Liste'!M76</f>
        <v>0.003530092592592592</v>
      </c>
      <c r="G74" s="114"/>
      <c r="H74" s="97"/>
      <c r="I74" s="115">
        <v>6</v>
      </c>
    </row>
    <row r="75" spans="1:9" ht="15.75">
      <c r="A75" s="3"/>
      <c r="B75" s="99"/>
      <c r="C75" s="99"/>
      <c r="D75" s="100"/>
      <c r="E75" s="3"/>
      <c r="F75" s="3"/>
      <c r="G75" s="114"/>
      <c r="H75" s="97"/>
      <c r="I75" s="115"/>
    </row>
    <row r="76" spans="1:9" ht="15.75">
      <c r="A76" s="3"/>
      <c r="B76" s="101"/>
      <c r="C76" s="101"/>
      <c r="D76" s="101"/>
      <c r="E76" s="50"/>
      <c r="F76" s="50"/>
      <c r="G76" s="114"/>
      <c r="H76" s="97"/>
      <c r="I76" s="115"/>
    </row>
    <row r="77" spans="1:9" ht="15.75">
      <c r="A77" s="3"/>
      <c r="B77" s="101"/>
      <c r="C77" s="101"/>
      <c r="D77" s="101"/>
      <c r="E77" s="50"/>
      <c r="F77" s="50"/>
      <c r="G77" s="114"/>
      <c r="H77" s="97"/>
      <c r="I77" s="115"/>
    </row>
    <row r="78" spans="1:9" ht="15.75">
      <c r="A78" s="3" t="s">
        <v>148</v>
      </c>
      <c r="B78" s="48" t="s">
        <v>151</v>
      </c>
      <c r="C78" s="48" t="s">
        <v>152</v>
      </c>
      <c r="D78" s="48" t="s">
        <v>25</v>
      </c>
      <c r="E78" s="50">
        <f>'[1]Liste'!L85</f>
        <v>70</v>
      </c>
      <c r="F78" s="51">
        <f>'[1]Liste'!M85</f>
        <v>0.004428935185185185</v>
      </c>
      <c r="G78" s="114"/>
      <c r="H78" s="97"/>
      <c r="I78" s="115">
        <v>1</v>
      </c>
    </row>
    <row r="79" spans="1:9" ht="15.75">
      <c r="A79" s="4" t="s">
        <v>148</v>
      </c>
      <c r="B79" s="105" t="s">
        <v>149</v>
      </c>
      <c r="C79" s="105" t="s">
        <v>150</v>
      </c>
      <c r="D79" s="105" t="s">
        <v>25</v>
      </c>
      <c r="E79" s="50">
        <f>'[1]Liste'!L86</f>
        <v>65</v>
      </c>
      <c r="F79" s="51">
        <f>'[1]Liste'!M86</f>
        <v>0.0035349537037037038</v>
      </c>
      <c r="I79" s="115">
        <v>2</v>
      </c>
    </row>
    <row r="80" spans="1:9" ht="15.75">
      <c r="A80" s="3" t="s">
        <v>148</v>
      </c>
      <c r="B80" s="48" t="s">
        <v>158</v>
      </c>
      <c r="C80" s="48" t="s">
        <v>159</v>
      </c>
      <c r="D80" s="48" t="s">
        <v>45</v>
      </c>
      <c r="E80" s="50">
        <f>'[1]Liste'!L84</f>
        <v>60</v>
      </c>
      <c r="F80" s="51">
        <f>'[1]Liste'!M84</f>
        <v>0.0032179398148148145</v>
      </c>
      <c r="G80" s="114"/>
      <c r="H80" s="97"/>
      <c r="I80" s="115">
        <v>3</v>
      </c>
    </row>
    <row r="81" spans="1:9" ht="15.75">
      <c r="A81" s="3" t="s">
        <v>148</v>
      </c>
      <c r="B81" s="48" t="s">
        <v>160</v>
      </c>
      <c r="C81" s="48" t="s">
        <v>161</v>
      </c>
      <c r="D81" s="48" t="s">
        <v>42</v>
      </c>
      <c r="E81" s="50">
        <f>'[1]Liste'!L80</f>
        <v>55</v>
      </c>
      <c r="F81" s="51">
        <f>'[1]Liste'!M80</f>
        <v>0.003802430555555556</v>
      </c>
      <c r="G81" s="114"/>
      <c r="H81" s="97"/>
      <c r="I81" s="115">
        <v>4</v>
      </c>
    </row>
    <row r="82" spans="1:9" ht="15.75">
      <c r="A82" s="3" t="s">
        <v>148</v>
      </c>
      <c r="B82" s="48" t="s">
        <v>162</v>
      </c>
      <c r="C82" s="48" t="s">
        <v>163</v>
      </c>
      <c r="D82" s="48" t="s">
        <v>69</v>
      </c>
      <c r="E82" s="50">
        <f>'[1]Liste'!L83</f>
        <v>55</v>
      </c>
      <c r="F82" s="51">
        <f>'[1]Liste'!M83</f>
        <v>0.004553703703703704</v>
      </c>
      <c r="G82" s="114"/>
      <c r="H82" s="97"/>
      <c r="I82" s="115">
        <v>5</v>
      </c>
    </row>
    <row r="83" spans="1:9" ht="15.75">
      <c r="A83" s="3" t="s">
        <v>148</v>
      </c>
      <c r="B83" s="48" t="s">
        <v>37</v>
      </c>
      <c r="C83" s="48" t="s">
        <v>157</v>
      </c>
      <c r="D83" s="48" t="s">
        <v>39</v>
      </c>
      <c r="E83" s="50">
        <f>'[1]Liste'!L81</f>
        <v>45</v>
      </c>
      <c r="F83" s="51">
        <f>'[1]Liste'!M81</f>
        <v>0.002975578703703704</v>
      </c>
      <c r="G83" s="114"/>
      <c r="H83" s="97"/>
      <c r="I83" s="115">
        <v>6</v>
      </c>
    </row>
    <row r="84" spans="1:9" ht="15.75">
      <c r="A84" s="3" t="s">
        <v>148</v>
      </c>
      <c r="B84" s="48" t="s">
        <v>153</v>
      </c>
      <c r="C84" s="48" t="s">
        <v>154</v>
      </c>
      <c r="D84" s="48" t="s">
        <v>28</v>
      </c>
      <c r="E84" s="50">
        <f>'[1]Liste'!L79</f>
        <v>45</v>
      </c>
      <c r="F84" s="51">
        <f>'[1]Liste'!M79</f>
        <v>0.003290625</v>
      </c>
      <c r="G84" s="114"/>
      <c r="H84" s="97"/>
      <c r="I84" s="115">
        <v>7</v>
      </c>
    </row>
    <row r="85" spans="1:9" ht="15.75">
      <c r="A85" s="3" t="s">
        <v>148</v>
      </c>
      <c r="B85" s="48" t="s">
        <v>155</v>
      </c>
      <c r="C85" s="48" t="s">
        <v>156</v>
      </c>
      <c r="D85" s="48" t="s">
        <v>25</v>
      </c>
      <c r="E85" s="50">
        <f>'[1]Liste'!L82</f>
        <v>45</v>
      </c>
      <c r="F85" s="51">
        <f>'[1]Liste'!M82</f>
        <v>0.004984375</v>
      </c>
      <c r="G85" s="114"/>
      <c r="H85" s="97"/>
      <c r="I85" s="115">
        <v>8</v>
      </c>
    </row>
  </sheetData>
  <sheetProtection/>
  <mergeCells count="2">
    <mergeCell ref="A1:J1"/>
    <mergeCell ref="A2:J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6384" width="11.421875" style="4" customWidth="1"/>
  </cols>
  <sheetData>
    <row r="1" spans="1:15" ht="15.75">
      <c r="A1" s="151" t="s">
        <v>15</v>
      </c>
      <c r="B1" s="151"/>
      <c r="C1" s="151"/>
      <c r="D1" s="151"/>
      <c r="E1" s="151"/>
      <c r="F1" s="151"/>
      <c r="G1" s="151"/>
      <c r="H1" s="151"/>
      <c r="I1" s="2"/>
      <c r="J1" s="2"/>
      <c r="K1" s="2"/>
      <c r="L1" s="2"/>
      <c r="M1" s="2"/>
      <c r="N1" s="2"/>
      <c r="O1" s="3"/>
    </row>
    <row r="2" spans="1:15" ht="15.75">
      <c r="A2" s="151" t="s">
        <v>1</v>
      </c>
      <c r="B2" s="151"/>
      <c r="C2" s="151"/>
      <c r="D2" s="151"/>
      <c r="E2" s="151"/>
      <c r="F2" s="151"/>
      <c r="G2" s="151"/>
      <c r="H2" s="151"/>
      <c r="I2" s="2"/>
      <c r="J2" s="2"/>
      <c r="K2" s="2"/>
      <c r="L2" s="2"/>
      <c r="M2" s="2"/>
      <c r="N2" s="2"/>
      <c r="O2" s="3"/>
    </row>
    <row r="3" spans="1:15" ht="15.75">
      <c r="A3" s="5" t="s">
        <v>166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3"/>
    </row>
    <row r="4" spans="1:15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8" t="str">
        <f>'[1]Liste'!N3</f>
        <v>Gewicht Weit 7,5g in Meter</v>
      </c>
      <c r="F4" s="38" t="str">
        <f>'[1]Mehrkampf'!L7</f>
        <v>Gewicht Weit Punkte</v>
      </c>
      <c r="G4" s="41" t="s">
        <v>21</v>
      </c>
      <c r="I4" s="2"/>
      <c r="J4" s="2"/>
      <c r="K4" s="2"/>
      <c r="L4" s="2"/>
      <c r="M4" s="2"/>
      <c r="N4" s="2"/>
      <c r="O4" s="3"/>
    </row>
    <row r="5" spans="1:15" ht="12.75">
      <c r="A5" s="37"/>
      <c r="B5" s="37"/>
      <c r="C5" s="37"/>
      <c r="D5" s="37"/>
      <c r="E5" s="37"/>
      <c r="F5" s="44"/>
      <c r="G5" s="44"/>
      <c r="H5" s="46"/>
      <c r="I5" s="2"/>
      <c r="J5" s="2"/>
      <c r="K5" s="2"/>
      <c r="L5" s="2"/>
      <c r="M5" s="2"/>
      <c r="N5" s="2"/>
      <c r="O5" s="3"/>
    </row>
    <row r="6" spans="1:28" s="3" customFormat="1" ht="15.75">
      <c r="A6" s="117" t="s">
        <v>22</v>
      </c>
      <c r="B6" s="68" t="s">
        <v>34</v>
      </c>
      <c r="C6" s="68" t="s">
        <v>35</v>
      </c>
      <c r="D6" s="68" t="s">
        <v>36</v>
      </c>
      <c r="E6" s="69">
        <f>'[1]Liste'!N5</f>
        <v>68.18</v>
      </c>
      <c r="F6" s="118">
        <f>'[1]Mehrkampf'!L9</f>
        <v>102.27000000000001</v>
      </c>
      <c r="G6" s="54">
        <v>1</v>
      </c>
      <c r="H6" s="119"/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s="3" customFormat="1" ht="15.75">
      <c r="A7" s="117" t="s">
        <v>22</v>
      </c>
      <c r="B7" s="68" t="s">
        <v>40</v>
      </c>
      <c r="C7" s="68" t="s">
        <v>41</v>
      </c>
      <c r="D7" s="68" t="s">
        <v>42</v>
      </c>
      <c r="E7" s="69">
        <f>'[1]Liste'!N16</f>
        <v>65.71</v>
      </c>
      <c r="F7" s="118">
        <f>'[1]Mehrkampf'!L20</f>
        <v>98.565</v>
      </c>
      <c r="G7" s="54">
        <v>2</v>
      </c>
      <c r="H7" s="119"/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s="3" customFormat="1" ht="15.75">
      <c r="A8" s="117" t="s">
        <v>22</v>
      </c>
      <c r="B8" s="68" t="s">
        <v>29</v>
      </c>
      <c r="C8" s="68" t="s">
        <v>30</v>
      </c>
      <c r="D8" s="68" t="s">
        <v>31</v>
      </c>
      <c r="E8" s="69">
        <f>'[1]Liste'!N12</f>
        <v>65.4</v>
      </c>
      <c r="F8" s="118">
        <f>'[1]Mehrkampf'!L16</f>
        <v>98.10000000000001</v>
      </c>
      <c r="G8" s="54">
        <v>3</v>
      </c>
      <c r="H8" s="119"/>
      <c r="N8" s="71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s="3" customFormat="1" ht="15.75">
      <c r="A9" s="117" t="s">
        <v>22</v>
      </c>
      <c r="B9" s="68" t="s">
        <v>26</v>
      </c>
      <c r="C9" s="68" t="s">
        <v>27</v>
      </c>
      <c r="D9" s="68" t="s">
        <v>28</v>
      </c>
      <c r="E9" s="69">
        <f>'[1]Liste'!N6</f>
        <v>65.13</v>
      </c>
      <c r="F9" s="118">
        <f>'[1]Mehrkampf'!L10</f>
        <v>97.695</v>
      </c>
      <c r="G9" s="54">
        <v>4</v>
      </c>
      <c r="H9" s="119"/>
      <c r="N9" s="71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3" customFormat="1" ht="15.75">
      <c r="A10" s="117" t="s">
        <v>22</v>
      </c>
      <c r="B10" s="68" t="s">
        <v>23</v>
      </c>
      <c r="C10" s="68" t="s">
        <v>24</v>
      </c>
      <c r="D10" s="68" t="s">
        <v>25</v>
      </c>
      <c r="E10" s="69">
        <f>'[1]Liste'!N22</f>
        <v>65</v>
      </c>
      <c r="F10" s="118">
        <f>'[1]Mehrkampf'!L26</f>
        <v>97.5</v>
      </c>
      <c r="G10" s="54">
        <v>5</v>
      </c>
      <c r="H10" s="119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8" s="3" customFormat="1" ht="15.75">
      <c r="A11" s="117" t="s">
        <v>22</v>
      </c>
      <c r="B11" s="68" t="s">
        <v>32</v>
      </c>
      <c r="C11" s="68" t="s">
        <v>33</v>
      </c>
      <c r="D11" s="68" t="s">
        <v>28</v>
      </c>
      <c r="E11" s="69">
        <f>'[1]Liste'!N15</f>
        <v>64.88</v>
      </c>
      <c r="F11" s="118">
        <f>'[1]Mehrkampf'!L19</f>
        <v>97.32</v>
      </c>
      <c r="G11" s="54">
        <v>6</v>
      </c>
      <c r="H11" s="119"/>
    </row>
    <row r="12" spans="1:28" s="3" customFormat="1" ht="15.75">
      <c r="A12" s="117" t="s">
        <v>22</v>
      </c>
      <c r="B12" s="68" t="s">
        <v>56</v>
      </c>
      <c r="C12" s="68" t="s">
        <v>48</v>
      </c>
      <c r="D12" s="68" t="s">
        <v>49</v>
      </c>
      <c r="E12" s="69">
        <f>'[1]Liste'!N21</f>
        <v>63.18</v>
      </c>
      <c r="F12" s="118">
        <f>'[1]Mehrkampf'!L25</f>
        <v>94.77</v>
      </c>
      <c r="G12" s="54">
        <v>7</v>
      </c>
      <c r="H12" s="119"/>
      <c r="N12" s="71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8" s="3" customFormat="1" ht="15.75">
      <c r="A13" s="117" t="s">
        <v>22</v>
      </c>
      <c r="B13" s="68" t="s">
        <v>43</v>
      </c>
      <c r="C13" s="68" t="s">
        <v>44</v>
      </c>
      <c r="D13" s="68" t="s">
        <v>45</v>
      </c>
      <c r="E13" s="69">
        <f>'[1]Liste'!N14</f>
        <v>62.8</v>
      </c>
      <c r="F13" s="118">
        <f>'[1]Mehrkampf'!L18</f>
        <v>94.19999999999999</v>
      </c>
      <c r="G13" s="54">
        <v>8</v>
      </c>
      <c r="H13" s="119"/>
    </row>
    <row r="14" spans="1:8" s="3" customFormat="1" ht="15.75">
      <c r="A14" s="117" t="s">
        <v>22</v>
      </c>
      <c r="B14" s="68" t="s">
        <v>66</v>
      </c>
      <c r="C14" s="68" t="s">
        <v>58</v>
      </c>
      <c r="D14" s="68" t="s">
        <v>63</v>
      </c>
      <c r="E14" s="69">
        <f>'[1]Liste'!N11</f>
        <v>62.2</v>
      </c>
      <c r="F14" s="118">
        <f>'[1]Mehrkampf'!L15</f>
        <v>93.30000000000001</v>
      </c>
      <c r="G14" s="54">
        <v>9</v>
      </c>
      <c r="H14" s="119"/>
    </row>
    <row r="15" spans="1:28" s="3" customFormat="1" ht="15.75">
      <c r="A15" s="117" t="s">
        <v>22</v>
      </c>
      <c r="B15" s="68" t="s">
        <v>54</v>
      </c>
      <c r="C15" s="68" t="s">
        <v>55</v>
      </c>
      <c r="D15" s="68" t="s">
        <v>49</v>
      </c>
      <c r="E15" s="69">
        <f>'[1]Liste'!N8</f>
        <v>61.92</v>
      </c>
      <c r="F15" s="118">
        <f>'[1]Mehrkampf'!L12</f>
        <v>92.88</v>
      </c>
      <c r="G15" s="54">
        <v>10</v>
      </c>
      <c r="H15" s="119"/>
      <c r="N15" s="71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3" customFormat="1" ht="15.75">
      <c r="A16" s="117" t="s">
        <v>22</v>
      </c>
      <c r="B16" s="68" t="s">
        <v>47</v>
      </c>
      <c r="C16" s="68" t="s">
        <v>48</v>
      </c>
      <c r="D16" s="68" t="s">
        <v>49</v>
      </c>
      <c r="E16" s="69">
        <f>'[1]Liste'!N7</f>
        <v>60.48</v>
      </c>
      <c r="F16" s="118">
        <f>'[1]Mehrkampf'!L11</f>
        <v>90.72</v>
      </c>
      <c r="G16" s="54">
        <v>11</v>
      </c>
      <c r="H16" s="119"/>
      <c r="N16" s="71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8" s="3" customFormat="1" ht="15.75">
      <c r="A17" s="117" t="s">
        <v>22</v>
      </c>
      <c r="B17" s="68" t="s">
        <v>46</v>
      </c>
      <c r="C17" s="68" t="s">
        <v>44</v>
      </c>
      <c r="D17" s="68" t="s">
        <v>39</v>
      </c>
      <c r="E17" s="69">
        <f>'[1]Liste'!N17</f>
        <v>58.59</v>
      </c>
      <c r="F17" s="118">
        <f>'[1]Mehrkampf'!L21</f>
        <v>87.885</v>
      </c>
      <c r="G17" s="54">
        <v>12</v>
      </c>
      <c r="H17" s="119"/>
    </row>
    <row r="18" spans="1:28" s="3" customFormat="1" ht="15.75">
      <c r="A18" s="117" t="s">
        <v>22</v>
      </c>
      <c r="B18" s="68" t="s">
        <v>64</v>
      </c>
      <c r="C18" s="68" t="s">
        <v>65</v>
      </c>
      <c r="D18" s="68" t="s">
        <v>45</v>
      </c>
      <c r="E18" s="69">
        <f>'[1]Liste'!N23</f>
        <v>58.52</v>
      </c>
      <c r="F18" s="118">
        <f>'[1]Mehrkampf'!L27</f>
        <v>87.78</v>
      </c>
      <c r="G18" s="54">
        <v>13</v>
      </c>
      <c r="H18" s="119"/>
      <c r="N18" s="71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8" s="3" customFormat="1" ht="15.75">
      <c r="A19" s="117" t="s">
        <v>22</v>
      </c>
      <c r="B19" s="68" t="s">
        <v>52</v>
      </c>
      <c r="C19" s="68" t="s">
        <v>53</v>
      </c>
      <c r="D19" s="68" t="s">
        <v>42</v>
      </c>
      <c r="E19" s="69">
        <f>'[1]Liste'!N13</f>
        <v>57.59</v>
      </c>
      <c r="F19" s="118">
        <f>'[1]Mehrkampf'!L17</f>
        <v>86.385</v>
      </c>
      <c r="G19" s="54">
        <v>14</v>
      </c>
      <c r="H19" s="119"/>
    </row>
    <row r="20" spans="1:8" s="3" customFormat="1" ht="15.75">
      <c r="A20" s="117" t="s">
        <v>22</v>
      </c>
      <c r="B20" s="68" t="s">
        <v>37</v>
      </c>
      <c r="C20" s="68" t="s">
        <v>38</v>
      </c>
      <c r="D20" s="68" t="s">
        <v>39</v>
      </c>
      <c r="E20" s="69">
        <f>'[1]Liste'!N9</f>
        <v>57.34</v>
      </c>
      <c r="F20" s="118">
        <f>'[1]Mehrkampf'!L13</f>
        <v>86.01</v>
      </c>
      <c r="G20" s="54">
        <v>15</v>
      </c>
      <c r="H20" s="119"/>
    </row>
    <row r="21" spans="1:8" s="3" customFormat="1" ht="15.75">
      <c r="A21" s="117" t="s">
        <v>22</v>
      </c>
      <c r="B21" s="68" t="s">
        <v>61</v>
      </c>
      <c r="C21" s="68" t="s">
        <v>62</v>
      </c>
      <c r="D21" s="68" t="s">
        <v>63</v>
      </c>
      <c r="E21" s="69">
        <f>'[1]Liste'!N10</f>
        <v>55.95</v>
      </c>
      <c r="F21" s="118">
        <f>'[1]Mehrkampf'!L14</f>
        <v>83.92500000000001</v>
      </c>
      <c r="G21" s="54">
        <v>16</v>
      </c>
      <c r="H21" s="119"/>
    </row>
    <row r="22" spans="1:8" s="3" customFormat="1" ht="15.75">
      <c r="A22" s="117" t="s">
        <v>22</v>
      </c>
      <c r="B22" s="68" t="s">
        <v>59</v>
      </c>
      <c r="C22" s="68" t="s">
        <v>60</v>
      </c>
      <c r="D22" s="68" t="s">
        <v>49</v>
      </c>
      <c r="E22" s="69">
        <f>'[1]Liste'!N19</f>
        <v>54.49</v>
      </c>
      <c r="F22" s="118">
        <f>'[1]Mehrkampf'!L23</f>
        <v>81.735</v>
      </c>
      <c r="G22" s="54">
        <v>17</v>
      </c>
      <c r="H22" s="119"/>
    </row>
    <row r="23" spans="1:8" s="3" customFormat="1" ht="15.75">
      <c r="A23" s="117" t="s">
        <v>22</v>
      </c>
      <c r="B23" s="68" t="s">
        <v>67</v>
      </c>
      <c r="C23" s="68" t="s">
        <v>68</v>
      </c>
      <c r="D23" s="68" t="s">
        <v>69</v>
      </c>
      <c r="E23" s="69">
        <f>'[1]Liste'!N24</f>
        <v>49.52</v>
      </c>
      <c r="F23" s="118">
        <f>'[1]Mehrkampf'!L28</f>
        <v>74.28</v>
      </c>
      <c r="G23" s="54">
        <v>18</v>
      </c>
      <c r="H23" s="119"/>
    </row>
    <row r="24" spans="1:8" s="3" customFormat="1" ht="15.75">
      <c r="A24" s="117" t="s">
        <v>22</v>
      </c>
      <c r="B24" s="68" t="s">
        <v>50</v>
      </c>
      <c r="C24" s="68" t="s">
        <v>51</v>
      </c>
      <c r="D24" s="68" t="s">
        <v>49</v>
      </c>
      <c r="E24" s="69">
        <f>'[1]Liste'!N18</f>
        <v>0</v>
      </c>
      <c r="F24" s="118">
        <f>'[1]Mehrkampf'!L22</f>
        <v>0</v>
      </c>
      <c r="G24" s="54">
        <v>19</v>
      </c>
      <c r="H24" s="119"/>
    </row>
    <row r="25" spans="1:8" s="3" customFormat="1" ht="15.75">
      <c r="A25" s="117" t="s">
        <v>22</v>
      </c>
      <c r="B25" s="68" t="s">
        <v>57</v>
      </c>
      <c r="C25" s="68" t="s">
        <v>58</v>
      </c>
      <c r="D25" s="68" t="s">
        <v>49</v>
      </c>
      <c r="E25" s="69">
        <f>'[1]Liste'!N20</f>
        <v>0</v>
      </c>
      <c r="F25" s="118">
        <f>'[1]Mehrkampf'!L24</f>
        <v>0</v>
      </c>
      <c r="G25" s="54">
        <v>20</v>
      </c>
      <c r="H25" s="119"/>
    </row>
    <row r="26" spans="1:8" s="3" customFormat="1" ht="15.75">
      <c r="A26" s="117"/>
      <c r="B26" s="74"/>
      <c r="C26" s="74"/>
      <c r="D26" s="75"/>
      <c r="E26" s="69"/>
      <c r="F26" s="118"/>
      <c r="G26" s="54"/>
      <c r="H26" s="119"/>
    </row>
    <row r="27" spans="1:8" s="3" customFormat="1" ht="15.75">
      <c r="A27" s="117"/>
      <c r="B27" s="74"/>
      <c r="C27" s="74"/>
      <c r="D27" s="75"/>
      <c r="E27" s="69"/>
      <c r="F27" s="118"/>
      <c r="G27" s="54"/>
      <c r="H27" s="119"/>
    </row>
    <row r="28" spans="1:8" s="3" customFormat="1" ht="15.75">
      <c r="A28" s="120"/>
      <c r="B28" s="68"/>
      <c r="C28" s="68"/>
      <c r="D28" s="68"/>
      <c r="E28" s="69"/>
      <c r="F28" s="118"/>
      <c r="G28" s="54"/>
      <c r="H28" s="121"/>
    </row>
    <row r="29" spans="1:8" s="3" customFormat="1" ht="15.75">
      <c r="A29" s="120" t="s">
        <v>70</v>
      </c>
      <c r="B29" s="68" t="s">
        <v>78</v>
      </c>
      <c r="C29" s="68" t="s">
        <v>30</v>
      </c>
      <c r="D29" s="68" t="s">
        <v>31</v>
      </c>
      <c r="E29" s="69">
        <f>'[1]Liste'!N38</f>
        <v>66.28</v>
      </c>
      <c r="F29" s="118">
        <f>'[1]Mehrkampf'!L43</f>
        <v>99.42</v>
      </c>
      <c r="G29" s="54">
        <v>1</v>
      </c>
      <c r="H29" s="119"/>
    </row>
    <row r="30" spans="1:8" s="3" customFormat="1" ht="15.75">
      <c r="A30" s="120" t="s">
        <v>70</v>
      </c>
      <c r="B30" s="68" t="s">
        <v>83</v>
      </c>
      <c r="C30" s="68" t="s">
        <v>84</v>
      </c>
      <c r="D30" s="68" t="s">
        <v>36</v>
      </c>
      <c r="E30" s="69">
        <f>'[1]Liste'!N28</f>
        <v>63.37</v>
      </c>
      <c r="F30" s="118">
        <f>'[1]Mehrkampf'!L33</f>
        <v>95.05499999999999</v>
      </c>
      <c r="G30" s="54">
        <v>2</v>
      </c>
      <c r="H30" s="122"/>
    </row>
    <row r="31" spans="1:8" s="3" customFormat="1" ht="15.75">
      <c r="A31" s="120" t="s">
        <v>70</v>
      </c>
      <c r="B31" s="68" t="s">
        <v>71</v>
      </c>
      <c r="C31" s="68" t="s">
        <v>44</v>
      </c>
      <c r="D31" s="68" t="s">
        <v>28</v>
      </c>
      <c r="E31" s="69">
        <f>'[1]Liste'!N27</f>
        <v>61.73</v>
      </c>
      <c r="F31" s="118">
        <f>'[1]Mehrkampf'!L32</f>
        <v>92.595</v>
      </c>
      <c r="G31" s="54">
        <v>3</v>
      </c>
      <c r="H31" s="122"/>
    </row>
    <row r="32" spans="1:8" s="3" customFormat="1" ht="15.75">
      <c r="A32" s="120" t="s">
        <v>70</v>
      </c>
      <c r="B32" s="68" t="s">
        <v>89</v>
      </c>
      <c r="C32" s="68" t="s">
        <v>90</v>
      </c>
      <c r="D32" s="68" t="s">
        <v>49</v>
      </c>
      <c r="E32" s="69">
        <f>'[1]Liste'!N33</f>
        <v>61.47</v>
      </c>
      <c r="F32" s="118">
        <f>'[1]Mehrkampf'!L38</f>
        <v>92.205</v>
      </c>
      <c r="G32" s="54">
        <v>4</v>
      </c>
      <c r="H32" s="122"/>
    </row>
    <row r="33" spans="1:8" s="3" customFormat="1" ht="15.75">
      <c r="A33" s="120" t="s">
        <v>70</v>
      </c>
      <c r="B33" s="68" t="s">
        <v>80</v>
      </c>
      <c r="C33" s="68" t="s">
        <v>81</v>
      </c>
      <c r="D33" s="68" t="s">
        <v>82</v>
      </c>
      <c r="E33" s="69">
        <f>'[1]Liste'!N42</f>
        <v>59.67</v>
      </c>
      <c r="F33" s="118">
        <f>'[1]Mehrkampf'!L47</f>
        <v>89.505</v>
      </c>
      <c r="G33" s="54">
        <v>5</v>
      </c>
      <c r="H33" s="122"/>
    </row>
    <row r="34" spans="1:8" s="3" customFormat="1" ht="15.75">
      <c r="A34" s="120" t="s">
        <v>70</v>
      </c>
      <c r="B34" s="68" t="s">
        <v>72</v>
      </c>
      <c r="C34" s="68" t="s">
        <v>73</v>
      </c>
      <c r="D34" s="68" t="s">
        <v>42</v>
      </c>
      <c r="E34" s="69">
        <f>'[1]Liste'!N31</f>
        <v>59.34</v>
      </c>
      <c r="F34" s="118">
        <f>'[1]Mehrkampf'!L36</f>
        <v>89.01</v>
      </c>
      <c r="G34" s="54">
        <v>6</v>
      </c>
      <c r="H34" s="121"/>
    </row>
    <row r="35" spans="1:8" s="3" customFormat="1" ht="15.75">
      <c r="A35" s="120" t="s">
        <v>70</v>
      </c>
      <c r="B35" s="68" t="s">
        <v>76</v>
      </c>
      <c r="C35" s="68" t="s">
        <v>77</v>
      </c>
      <c r="D35" s="68" t="s">
        <v>31</v>
      </c>
      <c r="E35" s="69">
        <f>'[1]Liste'!N39</f>
        <v>58.68</v>
      </c>
      <c r="F35" s="118">
        <f>'[1]Mehrkampf'!L44</f>
        <v>88.02</v>
      </c>
      <c r="G35" s="54">
        <v>7</v>
      </c>
      <c r="H35" s="121"/>
    </row>
    <row r="36" spans="1:8" s="3" customFormat="1" ht="15.75">
      <c r="A36" s="123" t="s">
        <v>70</v>
      </c>
      <c r="B36" s="124" t="s">
        <v>93</v>
      </c>
      <c r="C36" s="124" t="s">
        <v>44</v>
      </c>
      <c r="D36" s="125" t="s">
        <v>49</v>
      </c>
      <c r="E36" s="69">
        <f>'[1]Liste'!N41</f>
        <v>57.71</v>
      </c>
      <c r="F36" s="118">
        <f>'[1]Mehrkampf'!L46</f>
        <v>86.565</v>
      </c>
      <c r="G36" s="54">
        <v>8</v>
      </c>
      <c r="H36" s="119"/>
    </row>
    <row r="37" spans="1:8" s="3" customFormat="1" ht="15.75">
      <c r="A37" s="120" t="s">
        <v>70</v>
      </c>
      <c r="B37" s="68" t="s">
        <v>94</v>
      </c>
      <c r="C37" s="68" t="s">
        <v>48</v>
      </c>
      <c r="D37" s="68" t="s">
        <v>42</v>
      </c>
      <c r="E37" s="69">
        <f>'[1]Liste'!N32</f>
        <v>56.78</v>
      </c>
      <c r="F37" s="118">
        <f>'[1]Mehrkampf'!L37</f>
        <v>85.17</v>
      </c>
      <c r="G37" s="54">
        <v>9</v>
      </c>
      <c r="H37" s="122"/>
    </row>
    <row r="38" spans="1:8" s="3" customFormat="1" ht="15.75">
      <c r="A38" s="120" t="s">
        <v>70</v>
      </c>
      <c r="B38" s="68" t="s">
        <v>95</v>
      </c>
      <c r="C38" s="68" t="s">
        <v>96</v>
      </c>
      <c r="D38" s="68" t="s">
        <v>63</v>
      </c>
      <c r="E38" s="69">
        <f>'[1]Liste'!N29</f>
        <v>55</v>
      </c>
      <c r="F38" s="118">
        <f>'[1]Mehrkampf'!L34</f>
        <v>82.5</v>
      </c>
      <c r="G38" s="54">
        <v>10</v>
      </c>
      <c r="H38" s="122"/>
    </row>
    <row r="39" spans="1:8" s="3" customFormat="1" ht="15.75">
      <c r="A39" s="120" t="s">
        <v>70</v>
      </c>
      <c r="B39" s="68" t="s">
        <v>85</v>
      </c>
      <c r="C39" s="68" t="s">
        <v>86</v>
      </c>
      <c r="D39" s="68" t="s">
        <v>45</v>
      </c>
      <c r="E39" s="69">
        <f>'[1]Liste'!N34</f>
        <v>54.95</v>
      </c>
      <c r="F39" s="118">
        <f>'[1]Mehrkampf'!L39</f>
        <v>82.42500000000001</v>
      </c>
      <c r="G39" s="54">
        <v>11</v>
      </c>
      <c r="H39" s="119"/>
    </row>
    <row r="40" spans="1:8" s="3" customFormat="1" ht="15.75">
      <c r="A40" s="120" t="s">
        <v>70</v>
      </c>
      <c r="B40" s="77" t="s">
        <v>74</v>
      </c>
      <c r="C40" s="77" t="s">
        <v>75</v>
      </c>
      <c r="D40" s="78" t="s">
        <v>28</v>
      </c>
      <c r="E40" s="69">
        <f>'[1]Liste'!N37</f>
        <v>53.94</v>
      </c>
      <c r="F40" s="118">
        <f>'[1]Mehrkampf'!L42</f>
        <v>80.91</v>
      </c>
      <c r="G40" s="54">
        <v>12</v>
      </c>
      <c r="H40" s="119"/>
    </row>
    <row r="41" spans="1:8" s="3" customFormat="1" ht="15.75">
      <c r="A41" s="120" t="s">
        <v>70</v>
      </c>
      <c r="B41" s="68" t="s">
        <v>79</v>
      </c>
      <c r="C41" s="68" t="s">
        <v>30</v>
      </c>
      <c r="D41" s="68" t="s">
        <v>42</v>
      </c>
      <c r="E41" s="69">
        <f>'[1]Liste'!N35</f>
        <v>53.25</v>
      </c>
      <c r="F41" s="118">
        <f>'[1]Mehrkampf'!L40</f>
        <v>79.875</v>
      </c>
      <c r="G41" s="54">
        <v>13</v>
      </c>
      <c r="H41" s="122"/>
    </row>
    <row r="42" spans="1:8" s="3" customFormat="1" ht="15.75">
      <c r="A42" s="120" t="s">
        <v>70</v>
      </c>
      <c r="B42" s="68" t="s">
        <v>87</v>
      </c>
      <c r="C42" s="68" t="s">
        <v>88</v>
      </c>
      <c r="D42" s="68" t="s">
        <v>45</v>
      </c>
      <c r="E42" s="69">
        <f>'[1]Liste'!N30</f>
        <v>51.92</v>
      </c>
      <c r="F42" s="118">
        <f>'[1]Mehrkampf'!L35</f>
        <v>77.88</v>
      </c>
      <c r="G42" s="54">
        <v>14</v>
      </c>
      <c r="H42" s="122"/>
    </row>
    <row r="43" spans="1:8" s="3" customFormat="1" ht="15.75">
      <c r="A43" s="120" t="s">
        <v>70</v>
      </c>
      <c r="B43" s="68" t="s">
        <v>91</v>
      </c>
      <c r="C43" s="68" t="s">
        <v>92</v>
      </c>
      <c r="D43" s="68" t="s">
        <v>49</v>
      </c>
      <c r="E43" s="69">
        <f>'[1]Liste'!N36</f>
        <v>42.56</v>
      </c>
      <c r="F43" s="118">
        <f>'[1]Mehrkampf'!L41</f>
        <v>63.84</v>
      </c>
      <c r="G43" s="54">
        <v>15</v>
      </c>
      <c r="H43" s="122"/>
    </row>
    <row r="44" spans="1:8" s="3" customFormat="1" ht="15.75">
      <c r="A44" s="120"/>
      <c r="B44" s="68"/>
      <c r="C44" s="68"/>
      <c r="D44" s="68"/>
      <c r="E44" s="69"/>
      <c r="F44" s="118"/>
      <c r="G44" s="54"/>
      <c r="H44" s="122"/>
    </row>
    <row r="45" spans="1:8" s="3" customFormat="1" ht="12.75">
      <c r="A45" s="126"/>
      <c r="B45" s="127"/>
      <c r="C45" s="127"/>
      <c r="D45" s="123"/>
      <c r="E45" s="69"/>
      <c r="F45" s="118"/>
      <c r="G45" s="54"/>
      <c r="H45" s="122"/>
    </row>
    <row r="46" spans="1:8" s="3" customFormat="1" ht="15.75">
      <c r="A46" s="79" t="s">
        <v>117</v>
      </c>
      <c r="B46" s="49" t="s">
        <v>121</v>
      </c>
      <c r="C46" s="49" t="s">
        <v>122</v>
      </c>
      <c r="D46" s="49" t="s">
        <v>82</v>
      </c>
      <c r="E46" s="69">
        <f>'[1]Liste'!N45</f>
        <v>59.5</v>
      </c>
      <c r="F46" s="118">
        <f>'[1]Mehrkampf'!L58</f>
        <v>89.25</v>
      </c>
      <c r="G46" s="54">
        <v>1</v>
      </c>
      <c r="H46" s="122"/>
    </row>
    <row r="47" spans="1:8" s="3" customFormat="1" ht="15.75">
      <c r="A47" s="79" t="s">
        <v>117</v>
      </c>
      <c r="B47" s="49" t="s">
        <v>71</v>
      </c>
      <c r="C47" s="49" t="s">
        <v>118</v>
      </c>
      <c r="D47" s="49" t="s">
        <v>45</v>
      </c>
      <c r="E47" s="69">
        <f>'[1]Liste'!N46</f>
        <v>56.4</v>
      </c>
      <c r="F47" s="118">
        <f>'[1]Mehrkampf'!L59</f>
        <v>84.6</v>
      </c>
      <c r="G47" s="54">
        <v>2</v>
      </c>
      <c r="H47" s="122"/>
    </row>
    <row r="48" spans="1:8" s="3" customFormat="1" ht="15.75">
      <c r="A48" s="79" t="s">
        <v>117</v>
      </c>
      <c r="B48" s="49" t="s">
        <v>119</v>
      </c>
      <c r="C48" s="49" t="s">
        <v>120</v>
      </c>
      <c r="D48" s="49" t="s">
        <v>49</v>
      </c>
      <c r="E48" s="69">
        <f>'[1]Liste'!N60</f>
        <v>55.45</v>
      </c>
      <c r="F48" s="118">
        <f>'[1]Mehrkampf'!L73</f>
        <v>83.17500000000001</v>
      </c>
      <c r="G48" s="54">
        <v>3</v>
      </c>
      <c r="H48" s="122"/>
    </row>
    <row r="49" spans="1:8" s="3" customFormat="1" ht="15.75">
      <c r="A49" s="79" t="s">
        <v>117</v>
      </c>
      <c r="B49" s="49" t="s">
        <v>131</v>
      </c>
      <c r="C49" s="49" t="s">
        <v>132</v>
      </c>
      <c r="D49" s="49" t="s">
        <v>82</v>
      </c>
      <c r="E49" s="69">
        <f>'[1]Liste'!N59</f>
        <v>52.47</v>
      </c>
      <c r="F49" s="118">
        <f>'[1]Mehrkampf'!L72</f>
        <v>78.705</v>
      </c>
      <c r="G49" s="54">
        <v>4</v>
      </c>
      <c r="H49" s="122"/>
    </row>
    <row r="50" spans="1:8" s="3" customFormat="1" ht="15.75">
      <c r="A50" s="79" t="s">
        <v>117</v>
      </c>
      <c r="B50" s="49" t="s">
        <v>137</v>
      </c>
      <c r="C50" s="49" t="s">
        <v>124</v>
      </c>
      <c r="D50" s="49" t="s">
        <v>28</v>
      </c>
      <c r="E50" s="69">
        <f>'[1]Liste'!N65</f>
        <v>52.33</v>
      </c>
      <c r="F50" s="118">
        <f>'[1]Mehrkampf'!L78</f>
        <v>78.495</v>
      </c>
      <c r="G50" s="54">
        <v>5</v>
      </c>
      <c r="H50" s="122"/>
    </row>
    <row r="51" spans="1:8" s="3" customFormat="1" ht="15.75">
      <c r="A51" s="79" t="s">
        <v>117</v>
      </c>
      <c r="B51" s="49" t="s">
        <v>142</v>
      </c>
      <c r="C51" s="49" t="s">
        <v>143</v>
      </c>
      <c r="D51" s="49" t="s">
        <v>42</v>
      </c>
      <c r="E51" s="69">
        <f>'[1]Liste'!N55</f>
        <v>47.89</v>
      </c>
      <c r="F51" s="118">
        <f>'[1]Mehrkampf'!L68</f>
        <v>71.83500000000001</v>
      </c>
      <c r="G51" s="54">
        <v>6</v>
      </c>
      <c r="H51" s="122"/>
    </row>
    <row r="52" spans="1:8" s="3" customFormat="1" ht="15.75">
      <c r="A52" s="79" t="s">
        <v>117</v>
      </c>
      <c r="B52" s="49" t="s">
        <v>128</v>
      </c>
      <c r="C52" s="49" t="s">
        <v>81</v>
      </c>
      <c r="D52" s="49" t="s">
        <v>36</v>
      </c>
      <c r="E52" s="69">
        <f>'[1]Liste'!N62</f>
        <v>47.65</v>
      </c>
      <c r="F52" s="118">
        <f>'[1]Mehrkampf'!L75</f>
        <v>71.475</v>
      </c>
      <c r="G52" s="54">
        <v>7</v>
      </c>
      <c r="H52" s="122"/>
    </row>
    <row r="53" spans="1:8" s="3" customFormat="1" ht="15.75">
      <c r="A53" s="79" t="s">
        <v>117</v>
      </c>
      <c r="B53" s="49" t="s">
        <v>129</v>
      </c>
      <c r="C53" s="49" t="s">
        <v>130</v>
      </c>
      <c r="D53" s="49" t="s">
        <v>82</v>
      </c>
      <c r="E53" s="69">
        <f>'[1]Liste'!N51</f>
        <v>47.23</v>
      </c>
      <c r="F53" s="118">
        <f>'[1]Mehrkampf'!L64</f>
        <v>70.845</v>
      </c>
      <c r="G53" s="54">
        <v>8</v>
      </c>
      <c r="H53" s="122"/>
    </row>
    <row r="54" spans="1:8" s="3" customFormat="1" ht="15.75">
      <c r="A54" s="79" t="s">
        <v>117</v>
      </c>
      <c r="B54" s="49" t="s">
        <v>135</v>
      </c>
      <c r="C54" s="49" t="s">
        <v>136</v>
      </c>
      <c r="D54" s="49" t="s">
        <v>63</v>
      </c>
      <c r="E54" s="69">
        <f>'[1]Liste'!N52</f>
        <v>46.59</v>
      </c>
      <c r="F54" s="118">
        <f>'[1]Mehrkampf'!L65</f>
        <v>69.885</v>
      </c>
      <c r="G54" s="54">
        <v>9</v>
      </c>
      <c r="H54" s="122"/>
    </row>
    <row r="55" spans="1:8" s="3" customFormat="1" ht="15.75">
      <c r="A55" s="79" t="s">
        <v>117</v>
      </c>
      <c r="B55" s="49" t="s">
        <v>94</v>
      </c>
      <c r="C55" s="49" t="s">
        <v>73</v>
      </c>
      <c r="D55" s="49" t="s">
        <v>45</v>
      </c>
      <c r="E55" s="69">
        <f>'[1]Liste'!N49</f>
        <v>45.73</v>
      </c>
      <c r="F55" s="118">
        <f>'[1]Mehrkampf'!L62</f>
        <v>68.595</v>
      </c>
      <c r="G55" s="54">
        <v>10</v>
      </c>
      <c r="H55" s="122"/>
    </row>
    <row r="56" spans="1:7" s="3" customFormat="1" ht="15.75">
      <c r="A56" s="79" t="s">
        <v>117</v>
      </c>
      <c r="B56" s="49" t="s">
        <v>127</v>
      </c>
      <c r="C56" s="49" t="s">
        <v>120</v>
      </c>
      <c r="D56" s="49" t="s">
        <v>28</v>
      </c>
      <c r="E56" s="69">
        <f>'[1]Liste'!N57</f>
        <v>44.85</v>
      </c>
      <c r="F56" s="118">
        <f>'[1]Mehrkampf'!L70</f>
        <v>67.275</v>
      </c>
      <c r="G56" s="54">
        <v>11</v>
      </c>
    </row>
    <row r="57" spans="1:7" s="3" customFormat="1" ht="15.75">
      <c r="A57" s="79" t="s">
        <v>117</v>
      </c>
      <c r="B57" s="49" t="s">
        <v>123</v>
      </c>
      <c r="C57" s="49" t="s">
        <v>124</v>
      </c>
      <c r="D57" s="49" t="s">
        <v>49</v>
      </c>
      <c r="E57" s="69">
        <f>'[1]Liste'!N53</f>
        <v>44.64</v>
      </c>
      <c r="F57" s="118">
        <f>'[1]Mehrkampf'!L66</f>
        <v>66.96000000000001</v>
      </c>
      <c r="G57" s="54">
        <v>12</v>
      </c>
    </row>
    <row r="58" spans="1:7" s="3" customFormat="1" ht="15.75">
      <c r="A58" s="79" t="s">
        <v>117</v>
      </c>
      <c r="B58" s="49" t="s">
        <v>134</v>
      </c>
      <c r="C58" s="49" t="s">
        <v>73</v>
      </c>
      <c r="D58" s="49" t="s">
        <v>69</v>
      </c>
      <c r="E58" s="69">
        <f>'[1]Liste'!N54</f>
        <v>43.47</v>
      </c>
      <c r="F58" s="118">
        <f>'[1]Mehrkampf'!L67</f>
        <v>65.205</v>
      </c>
      <c r="G58" s="54">
        <v>13</v>
      </c>
    </row>
    <row r="59" spans="1:7" s="3" customFormat="1" ht="15.75">
      <c r="A59" s="79" t="s">
        <v>117</v>
      </c>
      <c r="B59" s="49" t="s">
        <v>140</v>
      </c>
      <c r="C59" s="49" t="s">
        <v>141</v>
      </c>
      <c r="D59" s="49" t="s">
        <v>39</v>
      </c>
      <c r="E59" s="69">
        <f>'[1]Liste'!N64</f>
        <v>43.36</v>
      </c>
      <c r="F59" s="118">
        <f>'[1]Mehrkampf'!L77</f>
        <v>65.03999999999999</v>
      </c>
      <c r="G59" s="54">
        <v>14</v>
      </c>
    </row>
    <row r="60" spans="1:7" s="3" customFormat="1" ht="15.75">
      <c r="A60" s="79" t="s">
        <v>117</v>
      </c>
      <c r="B60" s="49" t="s">
        <v>125</v>
      </c>
      <c r="C60" s="49" t="s">
        <v>126</v>
      </c>
      <c r="D60" s="49" t="s">
        <v>69</v>
      </c>
      <c r="E60" s="69">
        <f>'[1]Liste'!N47</f>
        <v>43.24</v>
      </c>
      <c r="F60" s="118">
        <f>'[1]Mehrkampf'!L60</f>
        <v>64.86</v>
      </c>
      <c r="G60" s="54">
        <v>15</v>
      </c>
    </row>
    <row r="61" spans="1:7" s="3" customFormat="1" ht="15.75">
      <c r="A61" s="79" t="s">
        <v>117</v>
      </c>
      <c r="B61" s="49" t="s">
        <v>146</v>
      </c>
      <c r="C61" s="49" t="s">
        <v>147</v>
      </c>
      <c r="D61" s="49" t="s">
        <v>36</v>
      </c>
      <c r="E61" s="69">
        <f>'[1]Liste'!N48</f>
        <v>43.16</v>
      </c>
      <c r="F61" s="118">
        <f>'[1]Mehrkampf'!L61</f>
        <v>64.74</v>
      </c>
      <c r="G61" s="54">
        <v>16</v>
      </c>
    </row>
    <row r="62" spans="1:7" s="3" customFormat="1" ht="15.75">
      <c r="A62" s="79" t="s">
        <v>117</v>
      </c>
      <c r="B62" s="49" t="s">
        <v>144</v>
      </c>
      <c r="C62" s="49" t="s">
        <v>92</v>
      </c>
      <c r="D62" s="49" t="s">
        <v>39</v>
      </c>
      <c r="E62" s="69">
        <f>'[1]Liste'!N58</f>
        <v>37.73</v>
      </c>
      <c r="F62" s="118">
        <f>'[1]Mehrkampf'!L71</f>
        <v>56.595</v>
      </c>
      <c r="G62" s="54">
        <v>17</v>
      </c>
    </row>
    <row r="63" spans="1:7" s="3" customFormat="1" ht="15.75">
      <c r="A63" s="79" t="s">
        <v>117</v>
      </c>
      <c r="B63" s="49" t="s">
        <v>145</v>
      </c>
      <c r="C63" s="49" t="s">
        <v>73</v>
      </c>
      <c r="D63" s="49" t="s">
        <v>42</v>
      </c>
      <c r="E63" s="69">
        <f>'[1]Liste'!N56</f>
        <v>28.36</v>
      </c>
      <c r="F63" s="118">
        <f>'[1]Mehrkampf'!L69</f>
        <v>42.54</v>
      </c>
      <c r="G63" s="54">
        <v>18</v>
      </c>
    </row>
    <row r="64" spans="1:7" s="3" customFormat="1" ht="15.75">
      <c r="A64" s="79" t="s">
        <v>117</v>
      </c>
      <c r="B64" s="49" t="s">
        <v>133</v>
      </c>
      <c r="C64" s="49" t="s">
        <v>96</v>
      </c>
      <c r="D64" s="49" t="s">
        <v>42</v>
      </c>
      <c r="E64" s="69">
        <f>'[1]Liste'!N61</f>
        <v>28.04</v>
      </c>
      <c r="F64" s="118">
        <f>'[1]Mehrkampf'!L74</f>
        <v>42.06</v>
      </c>
      <c r="G64" s="54">
        <v>19</v>
      </c>
    </row>
    <row r="65" spans="1:7" s="3" customFormat="1" ht="15.75">
      <c r="A65" s="79" t="s">
        <v>117</v>
      </c>
      <c r="B65" s="49" t="s">
        <v>138</v>
      </c>
      <c r="C65" s="49" t="s">
        <v>139</v>
      </c>
      <c r="D65" s="49" t="s">
        <v>63</v>
      </c>
      <c r="E65" s="69">
        <f>'[1]Liste'!N66</f>
        <v>0</v>
      </c>
      <c r="F65" s="118">
        <f>'[1]Mehrkampf'!L79</f>
        <v>0</v>
      </c>
      <c r="G65" s="54">
        <v>20</v>
      </c>
    </row>
    <row r="66" spans="1:7" s="3" customFormat="1" ht="15.75">
      <c r="A66" s="79"/>
      <c r="B66" s="49"/>
      <c r="C66" s="49"/>
      <c r="D66" s="49"/>
      <c r="E66" s="69"/>
      <c r="F66" s="118"/>
      <c r="G66" s="54"/>
    </row>
    <row r="67" spans="1:7" s="3" customFormat="1" ht="12.75">
      <c r="A67" s="79"/>
      <c r="B67" s="128"/>
      <c r="C67" s="128"/>
      <c r="D67" s="120"/>
      <c r="E67" s="69"/>
      <c r="F67" s="118"/>
      <c r="G67" s="115"/>
    </row>
    <row r="68" spans="1:7" s="3" customFormat="1" ht="12.75">
      <c r="A68" s="79"/>
      <c r="B68" s="128"/>
      <c r="C68" s="128"/>
      <c r="D68" s="120"/>
      <c r="E68" s="69"/>
      <c r="F68" s="118"/>
      <c r="G68" s="115"/>
    </row>
    <row r="69" spans="1:7" s="3" customFormat="1" ht="12.75">
      <c r="A69" s="79"/>
      <c r="B69" s="79"/>
      <c r="C69" s="79"/>
      <c r="D69" s="79"/>
      <c r="E69" s="69"/>
      <c r="F69" s="118"/>
      <c r="G69" s="115"/>
    </row>
    <row r="70" spans="1:7" s="3" customFormat="1" ht="15.75">
      <c r="A70" s="79" t="s">
        <v>97</v>
      </c>
      <c r="B70" s="49" t="s">
        <v>106</v>
      </c>
      <c r="C70" s="49" t="s">
        <v>107</v>
      </c>
      <c r="D70" s="49" t="s">
        <v>39</v>
      </c>
      <c r="E70" s="69">
        <f>'[1]Liste'!N72</f>
        <v>59.86</v>
      </c>
      <c r="F70" s="118">
        <f>'[1]Mehrkampf'!L85</f>
        <v>89.78999999999999</v>
      </c>
      <c r="G70" s="115">
        <v>1</v>
      </c>
    </row>
    <row r="71" spans="1:7" s="3" customFormat="1" ht="15.75">
      <c r="A71" s="79" t="s">
        <v>102</v>
      </c>
      <c r="B71" s="77" t="s">
        <v>104</v>
      </c>
      <c r="C71" s="77" t="s">
        <v>105</v>
      </c>
      <c r="D71" s="78" t="s">
        <v>31</v>
      </c>
      <c r="E71" s="69">
        <f>'[1]Liste'!N75</f>
        <v>57.24</v>
      </c>
      <c r="F71" s="118">
        <f>'[1]Mehrkampf'!L88</f>
        <v>85.86</v>
      </c>
      <c r="G71" s="115">
        <v>2</v>
      </c>
    </row>
    <row r="72" spans="1:7" s="3" customFormat="1" ht="15.75">
      <c r="A72" s="79" t="s">
        <v>97</v>
      </c>
      <c r="B72" s="49" t="s">
        <v>98</v>
      </c>
      <c r="C72" s="49" t="s">
        <v>99</v>
      </c>
      <c r="D72" s="49" t="s">
        <v>49</v>
      </c>
      <c r="E72" s="69">
        <f>'[1]Liste'!N71</f>
        <v>55.45</v>
      </c>
      <c r="F72" s="118">
        <f>'[1]Mehrkampf'!L84</f>
        <v>83.17500000000001</v>
      </c>
      <c r="G72" s="115">
        <v>3</v>
      </c>
    </row>
    <row r="73" spans="1:7" s="3" customFormat="1" ht="15.75">
      <c r="A73" s="79" t="s">
        <v>97</v>
      </c>
      <c r="B73" s="77" t="s">
        <v>100</v>
      </c>
      <c r="C73" s="77" t="s">
        <v>101</v>
      </c>
      <c r="D73" s="78" t="s">
        <v>45</v>
      </c>
      <c r="E73" s="69">
        <f>'[1]Liste'!N74</f>
        <v>53.13</v>
      </c>
      <c r="F73" s="118">
        <f>'[1]Mehrkampf'!L87</f>
        <v>79.69500000000001</v>
      </c>
      <c r="G73" s="115">
        <v>4</v>
      </c>
    </row>
    <row r="74" spans="1:7" s="3" customFormat="1" ht="15.75">
      <c r="A74" s="79" t="s">
        <v>102</v>
      </c>
      <c r="B74" s="49" t="s">
        <v>52</v>
      </c>
      <c r="C74" s="49" t="s">
        <v>108</v>
      </c>
      <c r="D74" s="49" t="s">
        <v>42</v>
      </c>
      <c r="E74" s="69">
        <f>'[1]Liste'!N73</f>
        <v>0</v>
      </c>
      <c r="F74" s="118">
        <f>'[1]Mehrkampf'!L86</f>
        <v>0</v>
      </c>
      <c r="G74" s="115">
        <v>5</v>
      </c>
    </row>
    <row r="75" spans="1:7" s="3" customFormat="1" ht="15.75">
      <c r="A75" s="79" t="s">
        <v>102</v>
      </c>
      <c r="B75" s="49" t="s">
        <v>80</v>
      </c>
      <c r="C75" s="49" t="s">
        <v>103</v>
      </c>
      <c r="D75" s="49" t="s">
        <v>82</v>
      </c>
      <c r="E75" s="69">
        <f>'[1]Liste'!N76</f>
        <v>0</v>
      </c>
      <c r="F75" s="118">
        <f>'[1]Mehrkampf'!L89</f>
        <v>0</v>
      </c>
      <c r="G75" s="115">
        <v>6</v>
      </c>
    </row>
    <row r="76" spans="1:7" s="3" customFormat="1" ht="15.75">
      <c r="A76" s="79"/>
      <c r="B76" s="49"/>
      <c r="C76" s="49"/>
      <c r="D76" s="49"/>
      <c r="E76" s="69"/>
      <c r="F76" s="118"/>
      <c r="G76" s="115"/>
    </row>
    <row r="77" spans="1:7" s="3" customFormat="1" ht="15.75">
      <c r="A77" s="129"/>
      <c r="B77" s="49"/>
      <c r="C77" s="49"/>
      <c r="D77" s="49"/>
      <c r="E77" s="69"/>
      <c r="F77" s="118"/>
      <c r="G77" s="115"/>
    </row>
    <row r="78" spans="1:7" s="3" customFormat="1" ht="12.75">
      <c r="A78" s="129"/>
      <c r="B78" s="128"/>
      <c r="C78" s="128"/>
      <c r="D78" s="120"/>
      <c r="E78" s="69"/>
      <c r="F78" s="118"/>
      <c r="G78" s="115"/>
    </row>
    <row r="79" spans="1:7" s="3" customFormat="1" ht="15.75">
      <c r="A79" s="130" t="s">
        <v>148</v>
      </c>
      <c r="B79" s="77" t="s">
        <v>153</v>
      </c>
      <c r="C79" s="77" t="s">
        <v>154</v>
      </c>
      <c r="D79" s="78" t="s">
        <v>28</v>
      </c>
      <c r="E79" s="69">
        <f>'[1]Liste'!N79</f>
        <v>59.57</v>
      </c>
      <c r="F79" s="118">
        <f>'[1]Mehrkampf'!L93</f>
        <v>89.355</v>
      </c>
      <c r="G79" s="115">
        <v>1</v>
      </c>
    </row>
    <row r="80" spans="1:7" s="3" customFormat="1" ht="15.75">
      <c r="A80" s="130" t="s">
        <v>148</v>
      </c>
      <c r="B80" s="68" t="s">
        <v>151</v>
      </c>
      <c r="C80" s="68" t="s">
        <v>152</v>
      </c>
      <c r="D80" s="68" t="s">
        <v>25</v>
      </c>
      <c r="E80" s="69">
        <f>'[1]Liste'!N85</f>
        <v>52.43</v>
      </c>
      <c r="F80" s="118">
        <f>'[1]Mehrkampf'!L99</f>
        <v>78.645</v>
      </c>
      <c r="G80" s="115">
        <v>2</v>
      </c>
    </row>
    <row r="81" spans="1:7" s="3" customFormat="1" ht="15.75">
      <c r="A81" s="130" t="s">
        <v>148</v>
      </c>
      <c r="B81" s="68" t="s">
        <v>155</v>
      </c>
      <c r="C81" s="68" t="s">
        <v>156</v>
      </c>
      <c r="D81" s="68" t="s">
        <v>25</v>
      </c>
      <c r="E81" s="69">
        <f>'[1]Liste'!N82</f>
        <v>48.54</v>
      </c>
      <c r="F81" s="118">
        <f>'[1]Mehrkampf'!L96</f>
        <v>72.81</v>
      </c>
      <c r="G81" s="115">
        <v>3</v>
      </c>
    </row>
    <row r="82" spans="1:7" s="3" customFormat="1" ht="15.75">
      <c r="A82" s="37" t="s">
        <v>148</v>
      </c>
      <c r="B82" s="99" t="s">
        <v>149</v>
      </c>
      <c r="C82" s="99" t="s">
        <v>150</v>
      </c>
      <c r="D82" s="99" t="s">
        <v>25</v>
      </c>
      <c r="E82" s="69">
        <f>'[1]Liste'!N86</f>
        <v>46.66</v>
      </c>
      <c r="F82" s="118">
        <f>'[1]Mehrkampf'!L100</f>
        <v>69.99</v>
      </c>
      <c r="G82" s="115">
        <v>4</v>
      </c>
    </row>
    <row r="83" spans="1:7" s="3" customFormat="1" ht="15.75">
      <c r="A83" s="130" t="s">
        <v>148</v>
      </c>
      <c r="B83" s="68" t="s">
        <v>158</v>
      </c>
      <c r="C83" s="68" t="s">
        <v>159</v>
      </c>
      <c r="D83" s="68" t="s">
        <v>45</v>
      </c>
      <c r="E83" s="69">
        <f>'[1]Liste'!N84</f>
        <v>43.84</v>
      </c>
      <c r="F83" s="118">
        <f>'[1]Mehrkampf'!L98</f>
        <v>65.76</v>
      </c>
      <c r="G83" s="115">
        <v>5</v>
      </c>
    </row>
    <row r="84" spans="1:7" s="3" customFormat="1" ht="15.75">
      <c r="A84" s="130" t="s">
        <v>148</v>
      </c>
      <c r="B84" s="131" t="s">
        <v>37</v>
      </c>
      <c r="C84" s="131" t="s">
        <v>157</v>
      </c>
      <c r="D84" s="131" t="s">
        <v>39</v>
      </c>
      <c r="E84" s="69">
        <f>'[1]Liste'!N81</f>
        <v>38.17</v>
      </c>
      <c r="F84" s="118">
        <f>'[1]Mehrkampf'!L95</f>
        <v>57.255</v>
      </c>
      <c r="G84" s="115">
        <v>6</v>
      </c>
    </row>
    <row r="85" spans="1:7" s="3" customFormat="1" ht="15.75">
      <c r="A85" s="130" t="s">
        <v>148</v>
      </c>
      <c r="B85" s="68" t="s">
        <v>162</v>
      </c>
      <c r="C85" s="68" t="s">
        <v>163</v>
      </c>
      <c r="D85" s="68" t="s">
        <v>69</v>
      </c>
      <c r="E85" s="69">
        <f>'[1]Liste'!N83</f>
        <v>37.56</v>
      </c>
      <c r="F85" s="118">
        <f>'[1]Mehrkampf'!L97</f>
        <v>56.34</v>
      </c>
      <c r="G85" s="115">
        <v>7</v>
      </c>
    </row>
    <row r="86" spans="1:7" ht="15.75">
      <c r="A86" s="130" t="s">
        <v>148</v>
      </c>
      <c r="B86" s="68" t="s">
        <v>160</v>
      </c>
      <c r="C86" s="68" t="s">
        <v>161</v>
      </c>
      <c r="D86" s="68" t="s">
        <v>42</v>
      </c>
      <c r="E86" s="69">
        <f>'[1]Liste'!N80</f>
        <v>22.64</v>
      </c>
      <c r="F86" s="118">
        <f>'[1]Mehrkampf'!L94</f>
        <v>33.96</v>
      </c>
      <c r="G86" s="115">
        <v>8</v>
      </c>
    </row>
    <row r="87" spans="1:6" ht="12.75">
      <c r="A87" s="37"/>
      <c r="B87" s="37"/>
      <c r="C87" s="37"/>
      <c r="D87" s="37"/>
      <c r="E87" s="69"/>
      <c r="F87" s="118"/>
    </row>
    <row r="88" spans="1:6" ht="12.75">
      <c r="A88" s="37"/>
      <c r="B88" s="37"/>
      <c r="C88" s="37"/>
      <c r="D88" s="37"/>
      <c r="E88" s="69"/>
      <c r="F88" s="118"/>
    </row>
    <row r="89" spans="1:6" ht="12.75">
      <c r="A89" s="37"/>
      <c r="B89" s="37"/>
      <c r="C89" s="37"/>
      <c r="D89" s="37"/>
      <c r="E89" s="69"/>
      <c r="F89" s="118"/>
    </row>
    <row r="90" spans="1:6" ht="12.75">
      <c r="A90" s="37"/>
      <c r="B90" s="37"/>
      <c r="C90" s="37"/>
      <c r="D90" s="37"/>
      <c r="E90" s="69"/>
      <c r="F90" s="118"/>
    </row>
    <row r="91" spans="1:6" ht="12.75">
      <c r="A91" s="37"/>
      <c r="B91" s="37"/>
      <c r="C91" s="37"/>
      <c r="D91" s="37"/>
      <c r="E91" s="69"/>
      <c r="F91" s="118"/>
    </row>
    <row r="92" spans="1:6" ht="12.75">
      <c r="A92" s="37"/>
      <c r="B92" s="37"/>
      <c r="C92" s="37"/>
      <c r="D92" s="37"/>
      <c r="E92" s="69"/>
      <c r="F92" s="118"/>
    </row>
    <row r="93" spans="1:6" ht="12.75">
      <c r="A93" s="37"/>
      <c r="B93" s="37"/>
      <c r="C93" s="37"/>
      <c r="D93" s="37"/>
      <c r="E93" s="69"/>
      <c r="F93" s="118"/>
    </row>
    <row r="94" spans="1:6" ht="12.75">
      <c r="A94" s="37"/>
      <c r="B94" s="37"/>
      <c r="C94" s="37"/>
      <c r="D94" s="37"/>
      <c r="E94" s="69"/>
      <c r="F94" s="118"/>
    </row>
    <row r="95" spans="1:6" ht="12.75">
      <c r="A95" s="37"/>
      <c r="B95" s="37"/>
      <c r="C95" s="37"/>
      <c r="D95" s="37"/>
      <c r="E95" s="69"/>
      <c r="F95" s="118"/>
    </row>
    <row r="96" spans="1:6" ht="12.75">
      <c r="A96" s="37"/>
      <c r="B96" s="37"/>
      <c r="C96" s="37"/>
      <c r="D96" s="37"/>
      <c r="E96" s="69"/>
      <c r="F96" s="118"/>
    </row>
    <row r="97" spans="1:6" ht="12.75">
      <c r="A97" s="37"/>
      <c r="B97" s="37"/>
      <c r="C97" s="37"/>
      <c r="D97" s="37"/>
      <c r="E97" s="69"/>
      <c r="F97" s="118"/>
    </row>
    <row r="98" spans="1:6" ht="12.75">
      <c r="A98" s="37"/>
      <c r="B98" s="37"/>
      <c r="C98" s="37"/>
      <c r="D98" s="37"/>
      <c r="E98" s="69"/>
      <c r="F98" s="118"/>
    </row>
    <row r="99" spans="1:6" ht="12.75">
      <c r="A99" s="37"/>
      <c r="B99" s="37"/>
      <c r="C99" s="37"/>
      <c r="D99" s="37"/>
      <c r="E99" s="69"/>
      <c r="F99" s="118"/>
    </row>
    <row r="100" spans="1:6" ht="12.75">
      <c r="A100" s="37"/>
      <c r="B100" s="37"/>
      <c r="C100" s="37"/>
      <c r="D100" s="37"/>
      <c r="E100" s="69"/>
      <c r="F100" s="118"/>
    </row>
    <row r="101" spans="1:6" ht="12.75">
      <c r="A101" s="37"/>
      <c r="B101" s="37"/>
      <c r="C101" s="37"/>
      <c r="D101" s="37"/>
      <c r="E101" s="69"/>
      <c r="F101" s="118"/>
    </row>
    <row r="102" spans="1:6" ht="12.75">
      <c r="A102" s="37"/>
      <c r="B102" s="37"/>
      <c r="C102" s="37"/>
      <c r="D102" s="37"/>
      <c r="E102" s="69"/>
      <c r="F102" s="118"/>
    </row>
    <row r="103" spans="1:6" ht="12.75">
      <c r="A103" s="37"/>
      <c r="B103" s="37"/>
      <c r="C103" s="37"/>
      <c r="D103" s="37"/>
      <c r="E103" s="69"/>
      <c r="F103" s="118"/>
    </row>
    <row r="104" spans="1:6" ht="12.75">
      <c r="A104" s="37"/>
      <c r="B104" s="37"/>
      <c r="C104" s="37"/>
      <c r="D104" s="37"/>
      <c r="E104" s="69"/>
      <c r="F104" s="118"/>
    </row>
    <row r="105" spans="1:6" ht="12.75">
      <c r="A105" s="37"/>
      <c r="B105" s="37"/>
      <c r="C105" s="37"/>
      <c r="D105" s="37"/>
      <c r="E105" s="69"/>
      <c r="F105" s="118"/>
    </row>
    <row r="106" spans="1:6" ht="12.75">
      <c r="A106" s="37"/>
      <c r="B106" s="37"/>
      <c r="C106" s="37"/>
      <c r="D106" s="37"/>
      <c r="E106" s="69"/>
      <c r="F106" s="118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5" width="11.421875" style="4" customWidth="1"/>
    <col min="6" max="6" width="11.421875" style="140" customWidth="1"/>
    <col min="7" max="16384" width="11.421875" style="4" customWidth="1"/>
  </cols>
  <sheetData>
    <row r="1" spans="1:15" ht="15.75">
      <c r="A1" s="151" t="s">
        <v>15</v>
      </c>
      <c r="B1" s="151"/>
      <c r="C1" s="151"/>
      <c r="D1" s="151"/>
      <c r="E1" s="151"/>
      <c r="F1" s="151"/>
      <c r="G1" s="151"/>
      <c r="H1" s="151"/>
      <c r="I1" s="2"/>
      <c r="J1" s="2"/>
      <c r="K1" s="2"/>
      <c r="L1" s="2"/>
      <c r="M1" s="2"/>
      <c r="N1" s="2"/>
      <c r="O1" s="3"/>
    </row>
    <row r="2" spans="1:15" ht="15.75">
      <c r="A2" s="151" t="s">
        <v>1</v>
      </c>
      <c r="B2" s="151"/>
      <c r="C2" s="151"/>
      <c r="D2" s="151"/>
      <c r="E2" s="151"/>
      <c r="F2" s="151"/>
      <c r="G2" s="151"/>
      <c r="H2" s="151"/>
      <c r="I2" s="2"/>
      <c r="J2" s="2"/>
      <c r="K2" s="2"/>
      <c r="L2" s="2"/>
      <c r="M2" s="2"/>
      <c r="N2" s="2"/>
      <c r="O2" s="3"/>
    </row>
    <row r="3" spans="1:15" ht="15.75">
      <c r="A3" s="5" t="s">
        <v>167</v>
      </c>
      <c r="B3" s="1"/>
      <c r="C3" s="1"/>
      <c r="D3" s="1"/>
      <c r="E3" s="1"/>
      <c r="F3" s="132"/>
      <c r="G3" s="1"/>
      <c r="H3" s="2"/>
      <c r="I3" s="2"/>
      <c r="J3" s="2"/>
      <c r="K3" s="2"/>
      <c r="L3" s="2"/>
      <c r="M3" s="2"/>
      <c r="N3" s="2"/>
      <c r="O3" s="3"/>
    </row>
    <row r="4" spans="1:15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40" t="s">
        <v>18</v>
      </c>
      <c r="F4" s="133" t="s">
        <v>21</v>
      </c>
      <c r="G4" s="41"/>
      <c r="I4" s="2"/>
      <c r="J4" s="2"/>
      <c r="K4" s="2"/>
      <c r="L4" s="2"/>
      <c r="M4" s="2"/>
      <c r="N4" s="2"/>
      <c r="O4" s="3"/>
    </row>
    <row r="5" spans="1:15" ht="12.75">
      <c r="A5" s="37"/>
      <c r="B5" s="37"/>
      <c r="C5" s="37"/>
      <c r="D5" s="37"/>
      <c r="E5" s="37"/>
      <c r="F5" s="134"/>
      <c r="G5" s="44"/>
      <c r="H5" s="46"/>
      <c r="I5" s="2"/>
      <c r="J5" s="2"/>
      <c r="K5" s="2"/>
      <c r="L5" s="2"/>
      <c r="M5" s="2"/>
      <c r="N5" s="2"/>
      <c r="O5" s="3"/>
    </row>
    <row r="6" spans="1:6" ht="15.75">
      <c r="A6" s="3" t="s">
        <v>117</v>
      </c>
      <c r="B6" s="48" t="s">
        <v>119</v>
      </c>
      <c r="C6" s="48" t="s">
        <v>120</v>
      </c>
      <c r="D6" s="48" t="s">
        <v>49</v>
      </c>
      <c r="E6" s="135">
        <f>'[1]Mehrkampf'!M73</f>
        <v>253.175</v>
      </c>
      <c r="F6" s="54">
        <v>1</v>
      </c>
    </row>
    <row r="7" spans="1:6" ht="15.75">
      <c r="A7" s="3" t="s">
        <v>117</v>
      </c>
      <c r="B7" s="48" t="s">
        <v>71</v>
      </c>
      <c r="C7" s="48" t="s">
        <v>118</v>
      </c>
      <c r="D7" s="48" t="s">
        <v>45</v>
      </c>
      <c r="E7" s="135">
        <f>'[1]Mehrkampf'!M59</f>
        <v>249.6</v>
      </c>
      <c r="F7" s="54">
        <v>2</v>
      </c>
    </row>
    <row r="8" spans="1:6" ht="15.75">
      <c r="A8" s="3" t="s">
        <v>117</v>
      </c>
      <c r="B8" s="48" t="s">
        <v>121</v>
      </c>
      <c r="C8" s="48" t="s">
        <v>122</v>
      </c>
      <c r="D8" s="48" t="s">
        <v>82</v>
      </c>
      <c r="E8" s="135">
        <f>'[1]Mehrkampf'!M58</f>
        <v>246.25</v>
      </c>
      <c r="F8" s="54">
        <v>3</v>
      </c>
    </row>
    <row r="9" spans="1:6" ht="15.75">
      <c r="A9" s="3" t="s">
        <v>117</v>
      </c>
      <c r="B9" s="48" t="s">
        <v>123</v>
      </c>
      <c r="C9" s="48" t="s">
        <v>124</v>
      </c>
      <c r="D9" s="48" t="s">
        <v>49</v>
      </c>
      <c r="E9" s="135">
        <f>'[1]Mehrkampf'!M66</f>
        <v>242.96</v>
      </c>
      <c r="F9" s="54">
        <v>4</v>
      </c>
    </row>
    <row r="10" spans="1:6" ht="15.75">
      <c r="A10" s="3" t="s">
        <v>117</v>
      </c>
      <c r="B10" s="48" t="s">
        <v>134</v>
      </c>
      <c r="C10" s="48" t="s">
        <v>73</v>
      </c>
      <c r="D10" s="48" t="s">
        <v>69</v>
      </c>
      <c r="E10" s="135">
        <f>'[1]Mehrkampf'!M67</f>
        <v>212.20499999999998</v>
      </c>
      <c r="F10" s="54">
        <v>5</v>
      </c>
    </row>
    <row r="11" spans="1:6" ht="15.75">
      <c r="A11" s="3" t="s">
        <v>117</v>
      </c>
      <c r="B11" s="48" t="s">
        <v>137</v>
      </c>
      <c r="C11" s="48" t="s">
        <v>124</v>
      </c>
      <c r="D11" s="48" t="s">
        <v>28</v>
      </c>
      <c r="E11" s="135">
        <f>'[1]Mehrkampf'!M78</f>
        <v>209.495</v>
      </c>
      <c r="F11" s="54">
        <v>6</v>
      </c>
    </row>
    <row r="12" spans="1:6" ht="15.75">
      <c r="A12" s="3" t="s">
        <v>117</v>
      </c>
      <c r="B12" s="48" t="s">
        <v>127</v>
      </c>
      <c r="C12" s="48" t="s">
        <v>120</v>
      </c>
      <c r="D12" s="48" t="s">
        <v>28</v>
      </c>
      <c r="E12" s="135">
        <f>'[1]Mehrkampf'!M70</f>
        <v>204.275</v>
      </c>
      <c r="F12" s="54">
        <v>7</v>
      </c>
    </row>
    <row r="13" spans="1:6" ht="15.75">
      <c r="A13" s="3" t="s">
        <v>117</v>
      </c>
      <c r="B13" s="48" t="s">
        <v>125</v>
      </c>
      <c r="C13" s="48" t="s">
        <v>126</v>
      </c>
      <c r="D13" s="48" t="s">
        <v>69</v>
      </c>
      <c r="E13" s="135">
        <f>'[1]Mehrkampf'!M60</f>
        <v>203.86</v>
      </c>
      <c r="F13" s="54">
        <v>8</v>
      </c>
    </row>
    <row r="14" spans="1:6" ht="15.75">
      <c r="A14" s="3" t="s">
        <v>117</v>
      </c>
      <c r="B14" s="48" t="s">
        <v>128</v>
      </c>
      <c r="C14" s="48" t="s">
        <v>81</v>
      </c>
      <c r="D14" s="48" t="s">
        <v>36</v>
      </c>
      <c r="E14" s="135">
        <f>'[1]Mehrkampf'!M75</f>
        <v>201.475</v>
      </c>
      <c r="F14" s="54">
        <v>9</v>
      </c>
    </row>
    <row r="15" spans="1:6" ht="15.75">
      <c r="A15" s="3" t="s">
        <v>117</v>
      </c>
      <c r="B15" s="48" t="s">
        <v>129</v>
      </c>
      <c r="C15" s="48" t="s">
        <v>130</v>
      </c>
      <c r="D15" s="48" t="s">
        <v>82</v>
      </c>
      <c r="E15" s="135">
        <f>'[1]Mehrkampf'!M64</f>
        <v>191.845</v>
      </c>
      <c r="F15" s="54">
        <v>10</v>
      </c>
    </row>
    <row r="16" spans="1:6" ht="15.75">
      <c r="A16" s="3" t="s">
        <v>117</v>
      </c>
      <c r="B16" s="48" t="s">
        <v>131</v>
      </c>
      <c r="C16" s="48" t="s">
        <v>132</v>
      </c>
      <c r="D16" s="48" t="s">
        <v>82</v>
      </c>
      <c r="E16" s="135">
        <f>'[1]Mehrkampf'!M72</f>
        <v>189.70499999999998</v>
      </c>
      <c r="F16" s="54">
        <v>11</v>
      </c>
    </row>
    <row r="17" spans="1:6" ht="15.75">
      <c r="A17" s="3" t="s">
        <v>117</v>
      </c>
      <c r="B17" s="48" t="s">
        <v>94</v>
      </c>
      <c r="C17" s="48" t="s">
        <v>73</v>
      </c>
      <c r="D17" s="48" t="s">
        <v>45</v>
      </c>
      <c r="E17" s="135">
        <f>'[1]Mehrkampf'!M62</f>
        <v>182.595</v>
      </c>
      <c r="F17" s="54">
        <v>12</v>
      </c>
    </row>
    <row r="18" spans="1:6" ht="15.75">
      <c r="A18" s="3" t="s">
        <v>117</v>
      </c>
      <c r="B18" s="48" t="s">
        <v>142</v>
      </c>
      <c r="C18" s="48" t="s">
        <v>143</v>
      </c>
      <c r="D18" s="48" t="s">
        <v>42</v>
      </c>
      <c r="E18" s="135">
        <f>'[1]Mehrkampf'!M68</f>
        <v>161.835</v>
      </c>
      <c r="F18" s="54">
        <v>13</v>
      </c>
    </row>
    <row r="19" spans="1:6" ht="15.75">
      <c r="A19" s="3" t="s">
        <v>117</v>
      </c>
      <c r="B19" s="48" t="s">
        <v>140</v>
      </c>
      <c r="C19" s="48" t="s">
        <v>141</v>
      </c>
      <c r="D19" s="48" t="s">
        <v>39</v>
      </c>
      <c r="E19" s="135">
        <f>'[1]Mehrkampf'!M77</f>
        <v>157.04</v>
      </c>
      <c r="F19" s="54">
        <v>14</v>
      </c>
    </row>
    <row r="20" spans="1:6" ht="15.75">
      <c r="A20" s="3" t="s">
        <v>117</v>
      </c>
      <c r="B20" s="48" t="s">
        <v>133</v>
      </c>
      <c r="C20" s="48" t="s">
        <v>96</v>
      </c>
      <c r="D20" s="48" t="s">
        <v>42</v>
      </c>
      <c r="E20" s="135">
        <f>'[1]Mehrkampf'!M74</f>
        <v>156.06</v>
      </c>
      <c r="F20" s="54">
        <v>15</v>
      </c>
    </row>
    <row r="21" spans="1:6" ht="15.75">
      <c r="A21" s="3" t="s">
        <v>117</v>
      </c>
      <c r="B21" s="48" t="s">
        <v>135</v>
      </c>
      <c r="C21" s="48" t="s">
        <v>136</v>
      </c>
      <c r="D21" s="48" t="s">
        <v>63</v>
      </c>
      <c r="E21" s="135">
        <f>'[1]Mehrkampf'!M65</f>
        <v>149.885</v>
      </c>
      <c r="F21" s="54">
        <v>16</v>
      </c>
    </row>
    <row r="22" spans="1:6" ht="15.75">
      <c r="A22" s="3" t="s">
        <v>117</v>
      </c>
      <c r="B22" s="48" t="s">
        <v>144</v>
      </c>
      <c r="C22" s="48" t="s">
        <v>92</v>
      </c>
      <c r="D22" s="48" t="s">
        <v>39</v>
      </c>
      <c r="E22" s="135">
        <f>'[1]Mehrkampf'!M71</f>
        <v>129.595</v>
      </c>
      <c r="F22" s="54">
        <v>17</v>
      </c>
    </row>
    <row r="23" spans="1:6" ht="15.75">
      <c r="A23" s="3" t="s">
        <v>117</v>
      </c>
      <c r="B23" s="48" t="s">
        <v>146</v>
      </c>
      <c r="C23" s="48" t="s">
        <v>147</v>
      </c>
      <c r="D23" s="48" t="s">
        <v>36</v>
      </c>
      <c r="E23" s="135">
        <f>'[1]Mehrkampf'!M61</f>
        <v>116.74</v>
      </c>
      <c r="F23" s="54">
        <v>18</v>
      </c>
    </row>
    <row r="24" spans="1:6" ht="15.75">
      <c r="A24" s="3" t="s">
        <v>117</v>
      </c>
      <c r="B24" s="48" t="s">
        <v>138</v>
      </c>
      <c r="C24" s="48" t="s">
        <v>139</v>
      </c>
      <c r="D24" s="48" t="s">
        <v>63</v>
      </c>
      <c r="E24" s="135">
        <f>'[1]Mehrkampf'!M79</f>
        <v>104</v>
      </c>
      <c r="F24" s="54">
        <v>19</v>
      </c>
    </row>
    <row r="25" spans="1:6" ht="15.75">
      <c r="A25" s="3" t="s">
        <v>117</v>
      </c>
      <c r="B25" s="48" t="s">
        <v>145</v>
      </c>
      <c r="C25" s="48" t="s">
        <v>73</v>
      </c>
      <c r="D25" s="48" t="s">
        <v>42</v>
      </c>
      <c r="E25" s="135">
        <f>'[1]Mehrkampf'!M69</f>
        <v>94.53999999999999</v>
      </c>
      <c r="F25" s="54">
        <v>20</v>
      </c>
    </row>
    <row r="26" spans="1:6" ht="15.75">
      <c r="A26" s="58"/>
      <c r="B26" s="48"/>
      <c r="C26" s="48"/>
      <c r="D26" s="48"/>
      <c r="E26" s="135"/>
      <c r="F26" s="54"/>
    </row>
    <row r="27" spans="1:6" ht="15.75">
      <c r="A27" s="58"/>
      <c r="B27" s="48"/>
      <c r="C27" s="48"/>
      <c r="D27" s="48"/>
      <c r="E27" s="135"/>
      <c r="F27" s="54"/>
    </row>
    <row r="28" spans="1:6" ht="15.75">
      <c r="A28" s="58"/>
      <c r="B28" s="48"/>
      <c r="C28" s="48"/>
      <c r="D28" s="48"/>
      <c r="E28" s="135"/>
      <c r="F28" s="54"/>
    </row>
    <row r="29" spans="1:6" ht="15.75">
      <c r="A29" s="58"/>
      <c r="B29" s="48"/>
      <c r="C29" s="48"/>
      <c r="D29" s="48"/>
      <c r="E29" s="135"/>
      <c r="F29" s="54"/>
    </row>
    <row r="30" spans="1:6" ht="15.75">
      <c r="A30" s="3" t="s">
        <v>148</v>
      </c>
      <c r="B30" s="48" t="s">
        <v>151</v>
      </c>
      <c r="C30" s="48" t="s">
        <v>152</v>
      </c>
      <c r="D30" s="48" t="s">
        <v>25</v>
      </c>
      <c r="E30" s="135">
        <f>'[1]Mehrkampf'!M99</f>
        <v>222.64499999999998</v>
      </c>
      <c r="F30" s="54">
        <v>1</v>
      </c>
    </row>
    <row r="31" spans="1:6" ht="15.75">
      <c r="A31" s="60" t="s">
        <v>148</v>
      </c>
      <c r="B31" s="48" t="s">
        <v>149</v>
      </c>
      <c r="C31" s="48" t="s">
        <v>150</v>
      </c>
      <c r="D31" s="48" t="s">
        <v>25</v>
      </c>
      <c r="E31" s="135">
        <f>'[1]Mehrkampf'!M100</f>
        <v>210.99</v>
      </c>
      <c r="F31" s="54">
        <v>2</v>
      </c>
    </row>
    <row r="32" spans="1:6" ht="15.75">
      <c r="A32" s="3" t="s">
        <v>148</v>
      </c>
      <c r="B32" s="48" t="s">
        <v>153</v>
      </c>
      <c r="C32" s="48" t="s">
        <v>154</v>
      </c>
      <c r="D32" s="48" t="s">
        <v>28</v>
      </c>
      <c r="E32" s="135">
        <f>'[1]Mehrkampf'!M93</f>
        <v>208.35500000000002</v>
      </c>
      <c r="F32" s="54">
        <v>3</v>
      </c>
    </row>
    <row r="33" spans="1:6" ht="15.75">
      <c r="A33" s="3" t="s">
        <v>148</v>
      </c>
      <c r="B33" s="48" t="s">
        <v>155</v>
      </c>
      <c r="C33" s="48" t="s">
        <v>156</v>
      </c>
      <c r="D33" s="48" t="s">
        <v>25</v>
      </c>
      <c r="E33" s="135">
        <f>'[1]Mehrkampf'!M96</f>
        <v>189.81</v>
      </c>
      <c r="F33" s="54">
        <v>4</v>
      </c>
    </row>
    <row r="34" spans="1:6" ht="15.75">
      <c r="A34" s="3" t="s">
        <v>148</v>
      </c>
      <c r="B34" s="48" t="s">
        <v>158</v>
      </c>
      <c r="C34" s="48" t="s">
        <v>159</v>
      </c>
      <c r="D34" s="48" t="s">
        <v>45</v>
      </c>
      <c r="E34" s="135">
        <f>'[1]Mehrkampf'!M98</f>
        <v>183.76</v>
      </c>
      <c r="F34" s="54">
        <v>5</v>
      </c>
    </row>
    <row r="35" spans="1:6" ht="15.75">
      <c r="A35" s="3" t="s">
        <v>148</v>
      </c>
      <c r="B35" s="48" t="s">
        <v>37</v>
      </c>
      <c r="C35" s="48" t="s">
        <v>157</v>
      </c>
      <c r="D35" s="48" t="s">
        <v>39</v>
      </c>
      <c r="E35" s="135">
        <f>'[1]Mehrkampf'!M95</f>
        <v>164.255</v>
      </c>
      <c r="F35" s="54">
        <v>6</v>
      </c>
    </row>
    <row r="36" spans="1:6" ht="15.75">
      <c r="A36" s="3" t="s">
        <v>148</v>
      </c>
      <c r="B36" s="48" t="s">
        <v>162</v>
      </c>
      <c r="C36" s="48" t="s">
        <v>163</v>
      </c>
      <c r="D36" s="48" t="s">
        <v>69</v>
      </c>
      <c r="E36" s="135">
        <f>'[1]Mehrkampf'!M97</f>
        <v>145.34</v>
      </c>
      <c r="F36" s="54">
        <v>7</v>
      </c>
    </row>
    <row r="37" spans="1:6" ht="15.75">
      <c r="A37" s="3" t="s">
        <v>148</v>
      </c>
      <c r="B37" s="48" t="s">
        <v>160</v>
      </c>
      <c r="C37" s="48" t="s">
        <v>161</v>
      </c>
      <c r="D37" s="48" t="s">
        <v>42</v>
      </c>
      <c r="E37" s="135">
        <f>'[1]Mehrkampf'!M94</f>
        <v>140.96</v>
      </c>
      <c r="F37" s="54">
        <v>8</v>
      </c>
    </row>
    <row r="38" spans="1:6" ht="15.75">
      <c r="A38" s="58"/>
      <c r="B38" s="48"/>
      <c r="C38" s="48"/>
      <c r="D38" s="48"/>
      <c r="E38" s="135"/>
      <c r="F38" s="54"/>
    </row>
    <row r="39" spans="1:6" ht="15.75">
      <c r="A39" s="58"/>
      <c r="B39" s="48"/>
      <c r="C39" s="48"/>
      <c r="D39" s="48"/>
      <c r="E39" s="135"/>
      <c r="F39" s="54"/>
    </row>
    <row r="40" spans="1:6" ht="15.75">
      <c r="A40" s="136" t="s">
        <v>168</v>
      </c>
      <c r="B40" s="3"/>
      <c r="C40" s="3"/>
      <c r="D40" s="3"/>
      <c r="E40" s="135"/>
      <c r="F40" s="54"/>
    </row>
    <row r="41" spans="1:6" ht="15.75">
      <c r="A41" s="58"/>
      <c r="B41" s="48"/>
      <c r="C41" s="48"/>
      <c r="D41" s="48"/>
      <c r="E41" s="135"/>
      <c r="F41" s="54"/>
    </row>
    <row r="42" spans="1:6" ht="15.75">
      <c r="A42" s="137" t="s">
        <v>117</v>
      </c>
      <c r="B42" s="48" t="s">
        <v>121</v>
      </c>
      <c r="C42" s="48" t="s">
        <v>122</v>
      </c>
      <c r="D42" s="48" t="s">
        <v>82</v>
      </c>
      <c r="E42" s="135">
        <f>'[1]Mehrkampf'!U58</f>
        <v>151.8</v>
      </c>
      <c r="F42" s="54">
        <v>1</v>
      </c>
    </row>
    <row r="43" spans="1:6" ht="15.75">
      <c r="A43" s="137" t="s">
        <v>117</v>
      </c>
      <c r="B43" s="48" t="s">
        <v>123</v>
      </c>
      <c r="C43" s="48" t="s">
        <v>124</v>
      </c>
      <c r="D43" s="48" t="s">
        <v>49</v>
      </c>
      <c r="E43" s="135">
        <f>'[1]Mehrkampf'!U66</f>
        <v>116.27</v>
      </c>
      <c r="F43" s="54">
        <v>2</v>
      </c>
    </row>
    <row r="44" spans="1:6" ht="15.75">
      <c r="A44" s="137" t="s">
        <v>117</v>
      </c>
      <c r="B44" s="48" t="s">
        <v>71</v>
      </c>
      <c r="C44" s="48" t="s">
        <v>118</v>
      </c>
      <c r="D44" s="48" t="s">
        <v>45</v>
      </c>
      <c r="E44" s="135">
        <f>'[1]Mehrkampf'!U59</f>
        <v>109.34</v>
      </c>
      <c r="F44" s="54">
        <v>3</v>
      </c>
    </row>
    <row r="45" spans="1:6" ht="15.75">
      <c r="A45" s="138" t="s">
        <v>117</v>
      </c>
      <c r="B45" s="105" t="s">
        <v>137</v>
      </c>
      <c r="C45" s="105" t="s">
        <v>124</v>
      </c>
      <c r="D45" s="105" t="s">
        <v>28</v>
      </c>
      <c r="E45" s="135">
        <f>'[1]Mehrkampf'!U78</f>
        <v>99.49000000000001</v>
      </c>
      <c r="F45" s="54">
        <v>4</v>
      </c>
    </row>
    <row r="46" spans="1:9" ht="15.75">
      <c r="A46" s="137" t="s">
        <v>117</v>
      </c>
      <c r="B46" s="48" t="s">
        <v>127</v>
      </c>
      <c r="C46" s="48" t="s">
        <v>120</v>
      </c>
      <c r="D46" s="48" t="s">
        <v>28</v>
      </c>
      <c r="E46" s="135">
        <f>'[1]Mehrkampf'!U70</f>
        <v>93.41999999999999</v>
      </c>
      <c r="F46" s="54">
        <v>5</v>
      </c>
      <c r="G46" s="60"/>
      <c r="H46" s="139"/>
      <c r="I46" s="40"/>
    </row>
    <row r="47" spans="1:6" ht="15.75">
      <c r="A47" s="3"/>
      <c r="B47" s="48"/>
      <c r="C47" s="48"/>
      <c r="D47" s="48"/>
      <c r="E47" s="135"/>
      <c r="F47" s="54"/>
    </row>
    <row r="49" spans="1:6" ht="15.75">
      <c r="A49" s="4" t="s">
        <v>148</v>
      </c>
      <c r="B49" s="105" t="s">
        <v>149</v>
      </c>
      <c r="C49" s="105" t="s">
        <v>150</v>
      </c>
      <c r="D49" s="105" t="s">
        <v>25</v>
      </c>
      <c r="E49" s="141">
        <f>'[1]Mehrkampf'!U100</f>
        <v>110.46000000000001</v>
      </c>
      <c r="F49" s="142">
        <v>1</v>
      </c>
    </row>
    <row r="50" spans="1:6" ht="15.75">
      <c r="A50" s="4" t="s">
        <v>148</v>
      </c>
      <c r="B50" s="105" t="s">
        <v>153</v>
      </c>
      <c r="C50" s="105" t="s">
        <v>154</v>
      </c>
      <c r="D50" s="105" t="s">
        <v>28</v>
      </c>
      <c r="E50" s="141">
        <f>'[1]Mehrkampf'!U93</f>
        <v>107.6</v>
      </c>
      <c r="F50" s="142">
        <v>2</v>
      </c>
    </row>
    <row r="51" spans="1:6" ht="15.75">
      <c r="A51" s="4" t="s">
        <v>148</v>
      </c>
      <c r="B51" s="105" t="s">
        <v>151</v>
      </c>
      <c r="C51" s="105" t="s">
        <v>152</v>
      </c>
      <c r="D51" s="105" t="s">
        <v>25</v>
      </c>
      <c r="E51" s="141">
        <f>'[1]Mehrkampf'!U99</f>
        <v>82.14</v>
      </c>
      <c r="F51" s="142">
        <v>3</v>
      </c>
    </row>
    <row r="52" spans="1:6" ht="15.75">
      <c r="A52" s="4" t="s">
        <v>148</v>
      </c>
      <c r="B52" s="105" t="s">
        <v>37</v>
      </c>
      <c r="C52" s="105" t="s">
        <v>157</v>
      </c>
      <c r="D52" s="105" t="s">
        <v>39</v>
      </c>
      <c r="E52" s="141">
        <f>'[1]Mehrkampf'!U95</f>
        <v>58.769999999999996</v>
      </c>
      <c r="F52" s="142">
        <v>4</v>
      </c>
    </row>
    <row r="62" spans="1:4" ht="12.75">
      <c r="A62" s="3"/>
      <c r="B62" s="59"/>
      <c r="C62" s="59"/>
      <c r="D62" s="60"/>
    </row>
    <row r="63" spans="1:4" ht="12.75">
      <c r="A63" s="3"/>
      <c r="B63" s="59"/>
      <c r="C63" s="59"/>
      <c r="D63" s="60"/>
    </row>
    <row r="64" spans="1:4" ht="12.75">
      <c r="A64" s="3"/>
      <c r="B64" s="3"/>
      <c r="C64" s="3"/>
      <c r="D64" s="3"/>
    </row>
    <row r="65" spans="1:4" ht="15.75">
      <c r="A65" s="3"/>
      <c r="B65" s="48"/>
      <c r="C65" s="48"/>
      <c r="D65" s="48"/>
    </row>
    <row r="66" spans="1:4" ht="15.75">
      <c r="A66" s="3"/>
      <c r="B66" s="48"/>
      <c r="C66" s="48"/>
      <c r="D66" s="48"/>
    </row>
    <row r="67" spans="1:4" ht="15.75">
      <c r="A67" s="3"/>
      <c r="B67" s="48"/>
      <c r="C67" s="48"/>
      <c r="D67" s="48"/>
    </row>
    <row r="68" spans="1:4" ht="12.75">
      <c r="A68" s="3"/>
      <c r="B68" s="59"/>
      <c r="C68" s="59"/>
      <c r="D68" s="60"/>
    </row>
    <row r="69" spans="1:4" ht="12.75">
      <c r="A69" s="3"/>
      <c r="B69" s="59"/>
      <c r="C69" s="59"/>
      <c r="D69" s="60"/>
    </row>
    <row r="70" spans="1:4" ht="12.75">
      <c r="A70" s="3"/>
      <c r="B70" s="59"/>
      <c r="C70" s="59"/>
      <c r="D70" s="60"/>
    </row>
    <row r="71" spans="1:4" ht="12.75">
      <c r="A71" s="3"/>
      <c r="B71" s="59"/>
      <c r="C71" s="59"/>
      <c r="D71" s="60"/>
    </row>
    <row r="72" spans="1:4" ht="12.75">
      <c r="A72" s="3"/>
      <c r="B72" s="59"/>
      <c r="C72" s="59"/>
      <c r="D72" s="60"/>
    </row>
    <row r="73" spans="1:4" ht="15.75">
      <c r="A73" s="3"/>
      <c r="B73" s="48"/>
      <c r="C73" s="48"/>
      <c r="D73" s="48"/>
    </row>
    <row r="74" spans="1:4" ht="15.75">
      <c r="A74" s="3"/>
      <c r="B74" s="48"/>
      <c r="C74" s="48"/>
      <c r="D74" s="48"/>
    </row>
    <row r="75" spans="1:4" ht="15.75">
      <c r="A75" s="3"/>
      <c r="B75" s="48"/>
      <c r="C75" s="48"/>
      <c r="D75" s="48"/>
    </row>
    <row r="76" spans="1:4" ht="15.75">
      <c r="A76" s="3"/>
      <c r="B76" s="48"/>
      <c r="C76" s="48"/>
      <c r="D76" s="48"/>
    </row>
    <row r="77" spans="1:4" ht="15.75">
      <c r="A77" s="3"/>
      <c r="B77" s="48"/>
      <c r="C77" s="48"/>
      <c r="D77" s="48"/>
    </row>
    <row r="78" spans="1:4" ht="15.75">
      <c r="A78" s="64"/>
      <c r="B78" s="48"/>
      <c r="C78" s="48"/>
      <c r="D78" s="48"/>
    </row>
    <row r="79" spans="1:4" ht="15.75">
      <c r="A79" s="64"/>
      <c r="B79" s="48"/>
      <c r="C79" s="48"/>
      <c r="D79" s="48"/>
    </row>
    <row r="80" spans="1:4" ht="12.75">
      <c r="A80" s="64"/>
      <c r="B80" s="59"/>
      <c r="C80" s="59"/>
      <c r="D80" s="60"/>
    </row>
    <row r="81" spans="1:4" ht="12.75">
      <c r="A81" s="3"/>
      <c r="B81" s="59"/>
      <c r="C81" s="59"/>
      <c r="D81" s="60"/>
    </row>
    <row r="82" spans="1:4" ht="12.75">
      <c r="A82" s="3"/>
      <c r="B82" s="3"/>
      <c r="C82" s="3"/>
      <c r="D82" s="3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5" width="11.421875" style="4" customWidth="1"/>
    <col min="6" max="6" width="11.421875" style="140" customWidth="1"/>
    <col min="7" max="16384" width="11.421875" style="4" customWidth="1"/>
  </cols>
  <sheetData>
    <row r="1" spans="1:11" ht="15.75">
      <c r="A1" s="151" t="s">
        <v>15</v>
      </c>
      <c r="B1" s="151"/>
      <c r="C1" s="151"/>
      <c r="D1" s="151"/>
      <c r="E1" s="151"/>
      <c r="F1" s="151"/>
      <c r="G1" s="151"/>
      <c r="H1" s="151"/>
      <c r="I1" s="2"/>
      <c r="J1" s="2"/>
      <c r="K1" s="3"/>
    </row>
    <row r="2" spans="1:11" ht="15.75">
      <c r="A2" s="151" t="s">
        <v>115</v>
      </c>
      <c r="B2" s="151"/>
      <c r="C2" s="151"/>
      <c r="D2" s="151"/>
      <c r="E2" s="151"/>
      <c r="F2" s="151"/>
      <c r="G2" s="151"/>
      <c r="H2" s="151"/>
      <c r="I2" s="2"/>
      <c r="J2" s="2"/>
      <c r="K2" s="3"/>
    </row>
    <row r="3" spans="1:11" ht="15.75">
      <c r="A3" s="5" t="s">
        <v>169</v>
      </c>
      <c r="B3" s="1"/>
      <c r="C3" s="1"/>
      <c r="D3" s="1"/>
      <c r="E3" s="1"/>
      <c r="F3" s="143"/>
      <c r="G3" s="2"/>
      <c r="H3" s="2"/>
      <c r="I3" s="2"/>
      <c r="J3" s="2"/>
      <c r="K3" s="3"/>
    </row>
    <row r="4" spans="1:11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9" t="s">
        <v>18</v>
      </c>
      <c r="F4" s="41" t="s">
        <v>21</v>
      </c>
      <c r="G4" s="2"/>
      <c r="H4" s="2"/>
      <c r="I4" s="2"/>
      <c r="J4" s="2"/>
      <c r="K4" s="3"/>
    </row>
    <row r="5" spans="1:11" ht="12.75">
      <c r="A5" s="37"/>
      <c r="B5" s="37"/>
      <c r="C5" s="37"/>
      <c r="D5" s="37"/>
      <c r="E5" s="37"/>
      <c r="F5" s="134"/>
      <c r="G5" s="2"/>
      <c r="H5" s="2"/>
      <c r="I5" s="2"/>
      <c r="J5" s="2"/>
      <c r="K5" s="3"/>
    </row>
    <row r="6" spans="1:24" s="3" customFormat="1" ht="15.75">
      <c r="A6" s="57" t="s">
        <v>22</v>
      </c>
      <c r="B6" s="48" t="s">
        <v>32</v>
      </c>
      <c r="C6" s="48" t="s">
        <v>33</v>
      </c>
      <c r="D6" s="48" t="s">
        <v>28</v>
      </c>
      <c r="E6" s="135">
        <f>'[1]Mehrkampf'!N19</f>
        <v>468.45</v>
      </c>
      <c r="F6" s="54">
        <v>1</v>
      </c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s="3" customFormat="1" ht="15.75">
      <c r="A7" s="57" t="s">
        <v>22</v>
      </c>
      <c r="B7" s="48" t="s">
        <v>34</v>
      </c>
      <c r="C7" s="48" t="s">
        <v>35</v>
      </c>
      <c r="D7" s="48" t="s">
        <v>36</v>
      </c>
      <c r="E7" s="135">
        <f>'[1]Mehrkampf'!N9</f>
        <v>467.05999999999995</v>
      </c>
      <c r="F7" s="54">
        <v>2</v>
      </c>
      <c r="J7" s="71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s="3" customFormat="1" ht="15.75">
      <c r="A8" s="57" t="s">
        <v>22</v>
      </c>
      <c r="B8" s="48" t="s">
        <v>26</v>
      </c>
      <c r="C8" s="48" t="s">
        <v>27</v>
      </c>
      <c r="D8" s="48" t="s">
        <v>28</v>
      </c>
      <c r="E8" s="135">
        <f>'[1]Mehrkampf'!N10</f>
        <v>464.995</v>
      </c>
      <c r="F8" s="54">
        <v>3</v>
      </c>
      <c r="J8" s="71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6" s="3" customFormat="1" ht="15.75">
      <c r="A9" s="57" t="s">
        <v>22</v>
      </c>
      <c r="B9" s="48" t="s">
        <v>29</v>
      </c>
      <c r="C9" s="48" t="s">
        <v>30</v>
      </c>
      <c r="D9" s="48" t="s">
        <v>31</v>
      </c>
      <c r="E9" s="135">
        <f>'[1]Mehrkampf'!N16</f>
        <v>449.94000000000005</v>
      </c>
      <c r="F9" s="54">
        <v>4</v>
      </c>
    </row>
    <row r="10" spans="1:24" s="3" customFormat="1" ht="15.75">
      <c r="A10" s="57" t="s">
        <v>22</v>
      </c>
      <c r="B10" s="48" t="s">
        <v>23</v>
      </c>
      <c r="C10" s="48" t="s">
        <v>24</v>
      </c>
      <c r="D10" s="48" t="s">
        <v>25</v>
      </c>
      <c r="E10" s="135">
        <f>'[1]Mehrkampf'!N26</f>
        <v>449.81</v>
      </c>
      <c r="F10" s="54">
        <v>5</v>
      </c>
      <c r="J10" s="7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3" customFormat="1" ht="15.75">
      <c r="A11" s="57" t="s">
        <v>22</v>
      </c>
      <c r="B11" s="48" t="s">
        <v>40</v>
      </c>
      <c r="C11" s="48" t="s">
        <v>41</v>
      </c>
      <c r="D11" s="48" t="s">
        <v>42</v>
      </c>
      <c r="E11" s="135">
        <f>'[1]Mehrkampf'!N20</f>
        <v>447.085</v>
      </c>
      <c r="F11" s="54">
        <v>6</v>
      </c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3" customFormat="1" ht="15.75">
      <c r="A12" s="57" t="s">
        <v>22</v>
      </c>
      <c r="B12" s="48" t="s">
        <v>37</v>
      </c>
      <c r="C12" s="48" t="s">
        <v>38</v>
      </c>
      <c r="D12" s="48" t="s">
        <v>39</v>
      </c>
      <c r="E12" s="135">
        <f>'[1]Mehrkampf'!N13</f>
        <v>396.19</v>
      </c>
      <c r="F12" s="54">
        <v>7</v>
      </c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3" customFormat="1" ht="15.75">
      <c r="A13" s="57" t="s">
        <v>22</v>
      </c>
      <c r="B13" s="48" t="s">
        <v>43</v>
      </c>
      <c r="C13" s="48" t="s">
        <v>44</v>
      </c>
      <c r="D13" s="48" t="s">
        <v>45</v>
      </c>
      <c r="E13" s="135">
        <f>'[1]Mehrkampf'!N18</f>
        <v>393.89</v>
      </c>
      <c r="F13" s="54">
        <v>8</v>
      </c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s="3" customFormat="1" ht="15.75">
      <c r="A14" s="57" t="s">
        <v>22</v>
      </c>
      <c r="B14" s="48" t="s">
        <v>46</v>
      </c>
      <c r="C14" s="48" t="s">
        <v>44</v>
      </c>
      <c r="D14" s="48" t="s">
        <v>39</v>
      </c>
      <c r="E14" s="135">
        <f>'[1]Mehrkampf'!N21</f>
        <v>392.615</v>
      </c>
      <c r="F14" s="54">
        <v>9</v>
      </c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s="3" customFormat="1" ht="15.75">
      <c r="A15" s="57" t="s">
        <v>22</v>
      </c>
      <c r="B15" s="48" t="s">
        <v>47</v>
      </c>
      <c r="C15" s="48" t="s">
        <v>48</v>
      </c>
      <c r="D15" s="48" t="s">
        <v>49</v>
      </c>
      <c r="E15" s="135">
        <f>'[1]Mehrkampf'!N11</f>
        <v>362.19000000000005</v>
      </c>
      <c r="F15" s="54">
        <v>10</v>
      </c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6" s="3" customFormat="1" ht="15.75">
      <c r="A16" s="57" t="s">
        <v>22</v>
      </c>
      <c r="B16" s="48" t="s">
        <v>61</v>
      </c>
      <c r="C16" s="48" t="s">
        <v>62</v>
      </c>
      <c r="D16" s="48" t="s">
        <v>63</v>
      </c>
      <c r="E16" s="135">
        <f>'[1]Mehrkampf'!N14</f>
        <v>346.535</v>
      </c>
      <c r="F16" s="54">
        <v>11</v>
      </c>
    </row>
    <row r="17" spans="1:24" s="3" customFormat="1" ht="15.75">
      <c r="A17" s="57" t="s">
        <v>22</v>
      </c>
      <c r="B17" s="48" t="s">
        <v>54</v>
      </c>
      <c r="C17" s="48" t="s">
        <v>55</v>
      </c>
      <c r="D17" s="48" t="s">
        <v>49</v>
      </c>
      <c r="E17" s="135">
        <f>'[1]Mehrkampf'!N12</f>
        <v>344.14</v>
      </c>
      <c r="F17" s="54">
        <v>12</v>
      </c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6" s="3" customFormat="1" ht="15.75">
      <c r="A18" s="57" t="s">
        <v>22</v>
      </c>
      <c r="B18" s="48" t="s">
        <v>66</v>
      </c>
      <c r="C18" s="48" t="s">
        <v>58</v>
      </c>
      <c r="D18" s="48" t="s">
        <v>63</v>
      </c>
      <c r="E18" s="135">
        <f>'[1]Mehrkampf'!N15</f>
        <v>336.34000000000003</v>
      </c>
      <c r="F18" s="54">
        <v>13</v>
      </c>
    </row>
    <row r="19" spans="1:6" s="3" customFormat="1" ht="15.75">
      <c r="A19" s="57" t="s">
        <v>22</v>
      </c>
      <c r="B19" s="48" t="s">
        <v>56</v>
      </c>
      <c r="C19" s="48" t="s">
        <v>48</v>
      </c>
      <c r="D19" s="48" t="s">
        <v>49</v>
      </c>
      <c r="E19" s="135">
        <f>'[1]Mehrkampf'!N25</f>
        <v>320.9</v>
      </c>
      <c r="F19" s="54">
        <v>14</v>
      </c>
    </row>
    <row r="20" spans="1:6" s="3" customFormat="1" ht="15.75">
      <c r="A20" s="57" t="s">
        <v>22</v>
      </c>
      <c r="B20" s="48" t="s">
        <v>52</v>
      </c>
      <c r="C20" s="48" t="s">
        <v>53</v>
      </c>
      <c r="D20" s="48" t="s">
        <v>42</v>
      </c>
      <c r="E20" s="135">
        <f>'[1]Mehrkampf'!N17</f>
        <v>305.375</v>
      </c>
      <c r="F20" s="54">
        <v>15</v>
      </c>
    </row>
    <row r="21" spans="1:6" s="3" customFormat="1" ht="15.75">
      <c r="A21" s="57" t="s">
        <v>22</v>
      </c>
      <c r="B21" s="48" t="s">
        <v>59</v>
      </c>
      <c r="C21" s="48" t="s">
        <v>60</v>
      </c>
      <c r="D21" s="48" t="s">
        <v>49</v>
      </c>
      <c r="E21" s="135">
        <f>'[1]Mehrkampf'!N23</f>
        <v>285.845</v>
      </c>
      <c r="F21" s="54">
        <v>16</v>
      </c>
    </row>
    <row r="22" spans="1:6" s="3" customFormat="1" ht="15.75">
      <c r="A22" s="57" t="s">
        <v>22</v>
      </c>
      <c r="B22" s="48" t="s">
        <v>64</v>
      </c>
      <c r="C22" s="48" t="s">
        <v>65</v>
      </c>
      <c r="D22" s="48" t="s">
        <v>45</v>
      </c>
      <c r="E22" s="135">
        <f>'[1]Mehrkampf'!N27</f>
        <v>283.03</v>
      </c>
      <c r="F22" s="54">
        <v>17</v>
      </c>
    </row>
    <row r="23" spans="1:6" s="3" customFormat="1" ht="15.75">
      <c r="A23" s="57" t="s">
        <v>22</v>
      </c>
      <c r="B23" s="48" t="s">
        <v>67</v>
      </c>
      <c r="C23" s="48" t="s">
        <v>68</v>
      </c>
      <c r="D23" s="48" t="s">
        <v>69</v>
      </c>
      <c r="E23" s="135">
        <f>'[1]Mehrkampf'!N28</f>
        <v>277.13</v>
      </c>
      <c r="F23" s="54">
        <v>18</v>
      </c>
    </row>
    <row r="24" spans="1:6" s="3" customFormat="1" ht="15.75">
      <c r="A24" s="57" t="s">
        <v>22</v>
      </c>
      <c r="B24" s="48" t="s">
        <v>50</v>
      </c>
      <c r="C24" s="48" t="s">
        <v>51</v>
      </c>
      <c r="D24" s="48" t="s">
        <v>49</v>
      </c>
      <c r="E24" s="135">
        <f>'[1]Mehrkampf'!N22</f>
        <v>200.26999999999998</v>
      </c>
      <c r="F24" s="54">
        <v>19</v>
      </c>
    </row>
    <row r="25" spans="1:6" s="3" customFormat="1" ht="15.75">
      <c r="A25" s="57" t="s">
        <v>22</v>
      </c>
      <c r="B25" s="48" t="s">
        <v>57</v>
      </c>
      <c r="C25" s="48" t="s">
        <v>58</v>
      </c>
      <c r="D25" s="48" t="s">
        <v>49</v>
      </c>
      <c r="E25" s="135">
        <f>'[1]Mehrkampf'!N24</f>
        <v>175.28</v>
      </c>
      <c r="F25" s="54">
        <v>20</v>
      </c>
    </row>
    <row r="26" spans="1:6" s="3" customFormat="1" ht="12.75">
      <c r="A26" s="57"/>
      <c r="B26" s="56"/>
      <c r="C26" s="56"/>
      <c r="D26" s="57"/>
      <c r="E26" s="135"/>
      <c r="F26" s="54"/>
    </row>
    <row r="27" spans="1:6" s="3" customFormat="1" ht="12.75">
      <c r="A27" s="57"/>
      <c r="B27" s="56"/>
      <c r="C27" s="56"/>
      <c r="D27" s="57"/>
      <c r="E27" s="135"/>
      <c r="F27" s="54"/>
    </row>
    <row r="28" spans="1:6" s="3" customFormat="1" ht="15.75">
      <c r="A28" s="60"/>
      <c r="B28" s="48"/>
      <c r="C28" s="48"/>
      <c r="D28" s="48"/>
      <c r="E28" s="135"/>
      <c r="F28" s="54"/>
    </row>
    <row r="29" spans="1:6" s="3" customFormat="1" ht="15.75">
      <c r="A29" s="60" t="s">
        <v>70</v>
      </c>
      <c r="B29" s="48" t="s">
        <v>71</v>
      </c>
      <c r="C29" s="48" t="s">
        <v>44</v>
      </c>
      <c r="D29" s="48" t="s">
        <v>28</v>
      </c>
      <c r="E29" s="135">
        <f>'[1]Mehrkampf'!N32</f>
        <v>456.615</v>
      </c>
      <c r="F29" s="54">
        <v>1</v>
      </c>
    </row>
    <row r="30" spans="1:6" s="3" customFormat="1" ht="15.75">
      <c r="A30" s="60" t="s">
        <v>70</v>
      </c>
      <c r="B30" s="48" t="s">
        <v>78</v>
      </c>
      <c r="C30" s="48" t="s">
        <v>30</v>
      </c>
      <c r="D30" s="48" t="s">
        <v>31</v>
      </c>
      <c r="E30" s="135">
        <f>'[1]Mehrkampf'!N43</f>
        <v>427.03000000000003</v>
      </c>
      <c r="F30" s="54">
        <v>2</v>
      </c>
    </row>
    <row r="31" spans="1:6" s="3" customFormat="1" ht="15.75">
      <c r="A31" s="95" t="s">
        <v>70</v>
      </c>
      <c r="B31" s="144" t="s">
        <v>76</v>
      </c>
      <c r="C31" s="144" t="s">
        <v>77</v>
      </c>
      <c r="D31" s="145" t="s">
        <v>31</v>
      </c>
      <c r="E31" s="135">
        <f>'[1]Mehrkampf'!N44</f>
        <v>408.99</v>
      </c>
      <c r="F31" s="54">
        <v>3</v>
      </c>
    </row>
    <row r="32" spans="1:6" s="3" customFormat="1" ht="15.75">
      <c r="A32" s="60" t="s">
        <v>70</v>
      </c>
      <c r="B32" s="48" t="s">
        <v>83</v>
      </c>
      <c r="C32" s="48" t="s">
        <v>84</v>
      </c>
      <c r="D32" s="48" t="s">
        <v>36</v>
      </c>
      <c r="E32" s="135">
        <f>'[1]Mehrkampf'!N33</f>
        <v>408.865</v>
      </c>
      <c r="F32" s="54">
        <v>4</v>
      </c>
    </row>
    <row r="33" spans="1:6" s="3" customFormat="1" ht="15.75">
      <c r="A33" s="60" t="s">
        <v>70</v>
      </c>
      <c r="B33" s="48" t="s">
        <v>79</v>
      </c>
      <c r="C33" s="48" t="s">
        <v>30</v>
      </c>
      <c r="D33" s="48" t="s">
        <v>42</v>
      </c>
      <c r="E33" s="135">
        <f>'[1]Mehrkampf'!N40</f>
        <v>401.525</v>
      </c>
      <c r="F33" s="54">
        <v>5</v>
      </c>
    </row>
    <row r="34" spans="1:6" s="3" customFormat="1" ht="15.75">
      <c r="A34" s="60" t="s">
        <v>70</v>
      </c>
      <c r="B34" s="48" t="s">
        <v>72</v>
      </c>
      <c r="C34" s="48" t="s">
        <v>73</v>
      </c>
      <c r="D34" s="48" t="s">
        <v>42</v>
      </c>
      <c r="E34" s="135">
        <f>'[1]Mehrkampf'!N36</f>
        <v>379.78999999999996</v>
      </c>
      <c r="F34" s="54">
        <v>6</v>
      </c>
    </row>
    <row r="35" spans="1:6" s="3" customFormat="1" ht="15.75">
      <c r="A35" s="60" t="s">
        <v>70</v>
      </c>
      <c r="B35" s="48" t="s">
        <v>74</v>
      </c>
      <c r="C35" s="48" t="s">
        <v>75</v>
      </c>
      <c r="D35" s="48" t="s">
        <v>28</v>
      </c>
      <c r="E35" s="135">
        <f>'[1]Mehrkampf'!N42</f>
        <v>369.49</v>
      </c>
      <c r="F35" s="54">
        <v>7</v>
      </c>
    </row>
    <row r="36" spans="1:6" s="3" customFormat="1" ht="15.75">
      <c r="A36" s="60" t="s">
        <v>70</v>
      </c>
      <c r="B36" s="48" t="s">
        <v>85</v>
      </c>
      <c r="C36" s="48" t="s">
        <v>86</v>
      </c>
      <c r="D36" s="48" t="s">
        <v>45</v>
      </c>
      <c r="E36" s="135">
        <f>'[1]Mehrkampf'!N39</f>
        <v>361.76500000000004</v>
      </c>
      <c r="F36" s="54">
        <v>8</v>
      </c>
    </row>
    <row r="37" spans="1:6" s="3" customFormat="1" ht="15.75">
      <c r="A37" s="60" t="s">
        <v>70</v>
      </c>
      <c r="B37" s="48" t="s">
        <v>80</v>
      </c>
      <c r="C37" s="48" t="s">
        <v>81</v>
      </c>
      <c r="D37" s="48" t="s">
        <v>82</v>
      </c>
      <c r="E37" s="135">
        <f>'[1]Mehrkampf'!N47</f>
        <v>360.775</v>
      </c>
      <c r="F37" s="54">
        <v>9</v>
      </c>
    </row>
    <row r="38" spans="1:6" s="3" customFormat="1" ht="15.75">
      <c r="A38" s="60" t="s">
        <v>70</v>
      </c>
      <c r="B38" s="48" t="s">
        <v>95</v>
      </c>
      <c r="C38" s="48" t="s">
        <v>96</v>
      </c>
      <c r="D38" s="48" t="s">
        <v>63</v>
      </c>
      <c r="E38" s="135">
        <f>'[1]Mehrkampf'!N34</f>
        <v>359.88</v>
      </c>
      <c r="F38" s="54">
        <v>10</v>
      </c>
    </row>
    <row r="39" spans="1:6" s="3" customFormat="1" ht="15.75">
      <c r="A39" s="60" t="s">
        <v>70</v>
      </c>
      <c r="B39" s="48" t="s">
        <v>89</v>
      </c>
      <c r="C39" s="48" t="s">
        <v>90</v>
      </c>
      <c r="D39" s="48" t="s">
        <v>49</v>
      </c>
      <c r="E39" s="135">
        <f>'[1]Mehrkampf'!N38</f>
        <v>342.995</v>
      </c>
      <c r="F39" s="54">
        <v>11</v>
      </c>
    </row>
    <row r="40" spans="1:6" s="3" customFormat="1" ht="15.75">
      <c r="A40" s="60" t="s">
        <v>70</v>
      </c>
      <c r="B40" s="48" t="s">
        <v>91</v>
      </c>
      <c r="C40" s="48" t="s">
        <v>92</v>
      </c>
      <c r="D40" s="48" t="s">
        <v>49</v>
      </c>
      <c r="E40" s="135">
        <f>'[1]Mehrkampf'!N41</f>
        <v>334.49</v>
      </c>
      <c r="F40" s="54">
        <v>12</v>
      </c>
    </row>
    <row r="41" spans="1:6" s="3" customFormat="1" ht="15.75">
      <c r="A41" s="60" t="s">
        <v>70</v>
      </c>
      <c r="B41" s="48" t="s">
        <v>87</v>
      </c>
      <c r="C41" s="48" t="s">
        <v>88</v>
      </c>
      <c r="D41" s="48" t="s">
        <v>45</v>
      </c>
      <c r="E41" s="135">
        <f>'[1]Mehrkampf'!N35</f>
        <v>334.38</v>
      </c>
      <c r="F41" s="54">
        <v>13</v>
      </c>
    </row>
    <row r="42" spans="1:6" s="3" customFormat="1" ht="15.75">
      <c r="A42" s="60" t="s">
        <v>70</v>
      </c>
      <c r="B42" s="48" t="s">
        <v>94</v>
      </c>
      <c r="C42" s="48" t="s">
        <v>48</v>
      </c>
      <c r="D42" s="48" t="s">
        <v>42</v>
      </c>
      <c r="E42" s="135">
        <f>'[1]Mehrkampf'!N37</f>
        <v>329.91</v>
      </c>
      <c r="F42" s="54">
        <v>14</v>
      </c>
    </row>
    <row r="43" spans="1:6" s="3" customFormat="1" ht="15.75">
      <c r="A43" s="60" t="s">
        <v>70</v>
      </c>
      <c r="B43" s="99" t="s">
        <v>93</v>
      </c>
      <c r="C43" s="99" t="s">
        <v>44</v>
      </c>
      <c r="D43" s="100" t="s">
        <v>49</v>
      </c>
      <c r="E43" s="135">
        <f>'[1]Mehrkampf'!N46</f>
        <v>285.435</v>
      </c>
      <c r="F43" s="54">
        <v>15</v>
      </c>
    </row>
    <row r="44" spans="1:6" s="3" customFormat="1" ht="12.75">
      <c r="A44" s="93"/>
      <c r="B44" s="94"/>
      <c r="C44" s="94"/>
      <c r="D44" s="95"/>
      <c r="E44" s="135"/>
      <c r="F44" s="54"/>
    </row>
    <row r="45" spans="1:6" s="3" customFormat="1" ht="12.75">
      <c r="A45" s="93"/>
      <c r="B45" s="94"/>
      <c r="C45" s="94"/>
      <c r="D45" s="95"/>
      <c r="E45" s="135"/>
      <c r="F45" s="54"/>
    </row>
    <row r="46" spans="1:6" s="3" customFormat="1" ht="12.75">
      <c r="A46" s="93"/>
      <c r="B46" s="94"/>
      <c r="C46" s="94"/>
      <c r="D46" s="95"/>
      <c r="E46" s="135"/>
      <c r="F46" s="54"/>
    </row>
    <row r="47" spans="2:6" s="3" customFormat="1" ht="15.75">
      <c r="B47" s="48"/>
      <c r="C47" s="48"/>
      <c r="D47" s="48"/>
      <c r="E47" s="135"/>
      <c r="F47" s="54"/>
    </row>
    <row r="48" spans="1:6" s="3" customFormat="1" ht="15.75">
      <c r="A48" s="3" t="s">
        <v>102</v>
      </c>
      <c r="B48" s="48" t="s">
        <v>104</v>
      </c>
      <c r="C48" s="48" t="s">
        <v>105</v>
      </c>
      <c r="D48" s="48" t="s">
        <v>31</v>
      </c>
      <c r="E48" s="135">
        <f>'[1]Mehrkampf'!N88</f>
        <v>379.9</v>
      </c>
      <c r="F48" s="54">
        <v>1</v>
      </c>
    </row>
    <row r="49" spans="1:6" s="3" customFormat="1" ht="15.75">
      <c r="A49" s="3" t="s">
        <v>97</v>
      </c>
      <c r="B49" s="48" t="s">
        <v>98</v>
      </c>
      <c r="C49" s="48" t="s">
        <v>99</v>
      </c>
      <c r="D49" s="48" t="s">
        <v>49</v>
      </c>
      <c r="E49" s="135">
        <f>'[1]Mehrkampf'!N84</f>
        <v>361.255</v>
      </c>
      <c r="F49" s="54">
        <v>2</v>
      </c>
    </row>
    <row r="50" spans="1:6" s="3" customFormat="1" ht="15.75">
      <c r="A50" s="3" t="s">
        <v>97</v>
      </c>
      <c r="B50" s="48" t="s">
        <v>100</v>
      </c>
      <c r="C50" s="48" t="s">
        <v>101</v>
      </c>
      <c r="D50" s="48" t="s">
        <v>45</v>
      </c>
      <c r="E50" s="135">
        <f>'[1]Mehrkampf'!N87</f>
        <v>326.865</v>
      </c>
      <c r="F50" s="54">
        <v>3</v>
      </c>
    </row>
    <row r="51" spans="1:6" s="3" customFormat="1" ht="15.75">
      <c r="A51" s="103" t="s">
        <v>97</v>
      </c>
      <c r="B51" s="48" t="s">
        <v>106</v>
      </c>
      <c r="C51" s="48" t="s">
        <v>107</v>
      </c>
      <c r="D51" s="48" t="s">
        <v>39</v>
      </c>
      <c r="E51" s="135">
        <f>'[1]Mehrkampf'!N85</f>
        <v>308.89</v>
      </c>
      <c r="F51" s="54">
        <v>4</v>
      </c>
    </row>
    <row r="52" spans="1:6" s="3" customFormat="1" ht="15.75">
      <c r="A52" s="3" t="s">
        <v>102</v>
      </c>
      <c r="B52" s="48" t="s">
        <v>52</v>
      </c>
      <c r="C52" s="48" t="s">
        <v>108</v>
      </c>
      <c r="D52" s="48" t="s">
        <v>42</v>
      </c>
      <c r="E52" s="135">
        <f>'[1]Mehrkampf'!N86</f>
        <v>182.95</v>
      </c>
      <c r="F52" s="54">
        <v>5</v>
      </c>
    </row>
    <row r="53" spans="1:6" s="3" customFormat="1" ht="15.75">
      <c r="A53" s="3" t="s">
        <v>102</v>
      </c>
      <c r="B53" s="48" t="s">
        <v>80</v>
      </c>
      <c r="C53" s="48" t="s">
        <v>103</v>
      </c>
      <c r="D53" s="48" t="s">
        <v>82</v>
      </c>
      <c r="E53" s="135">
        <f>'[1]Mehrkampf'!N89</f>
        <v>181.16</v>
      </c>
      <c r="F53" s="54">
        <v>6</v>
      </c>
    </row>
    <row r="54" spans="2:6" s="3" customFormat="1" ht="15.75">
      <c r="B54" s="48"/>
      <c r="C54" s="48"/>
      <c r="D54" s="48"/>
      <c r="E54" s="135"/>
      <c r="F54" s="54"/>
    </row>
    <row r="55" spans="2:6" s="3" customFormat="1" ht="15.75">
      <c r="B55" s="48"/>
      <c r="C55" s="48"/>
      <c r="D55" s="48"/>
      <c r="E55" s="135"/>
      <c r="F55" s="54"/>
    </row>
    <row r="56" spans="1:4" ht="15.75">
      <c r="A56" s="3"/>
      <c r="B56" s="48"/>
      <c r="C56" s="48"/>
      <c r="D56" s="48"/>
    </row>
    <row r="57" spans="1:4" ht="15.75">
      <c r="A57" s="3"/>
      <c r="B57" s="48"/>
      <c r="C57" s="48"/>
      <c r="D57" s="48"/>
    </row>
    <row r="58" spans="1:4" ht="15.75">
      <c r="A58" s="3"/>
      <c r="B58" s="48"/>
      <c r="C58" s="48"/>
      <c r="D58" s="48"/>
    </row>
    <row r="59" spans="1:4" ht="15.75">
      <c r="A59" s="3"/>
      <c r="B59" s="48"/>
      <c r="C59" s="48"/>
      <c r="D59" s="48"/>
    </row>
    <row r="60" spans="1:4" ht="12.75">
      <c r="A60" s="3"/>
      <c r="B60" s="59"/>
      <c r="C60" s="59"/>
      <c r="D60" s="60"/>
    </row>
    <row r="61" spans="1:4" ht="12.75">
      <c r="A61" s="3"/>
      <c r="B61" s="59"/>
      <c r="C61" s="59"/>
      <c r="D61" s="60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59"/>
      <c r="C68" s="59"/>
      <c r="D68" s="60"/>
    </row>
    <row r="69" spans="1:4" ht="12.75">
      <c r="A69" s="3"/>
      <c r="B69" s="59"/>
      <c r="C69" s="59"/>
      <c r="D69" s="60"/>
    </row>
    <row r="70" spans="1:4" ht="12.75">
      <c r="A70" s="3"/>
      <c r="B70" s="59"/>
      <c r="C70" s="59"/>
      <c r="D70" s="60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64"/>
      <c r="B78" s="59"/>
      <c r="C78" s="59"/>
      <c r="D78" s="60"/>
    </row>
    <row r="79" spans="1:4" ht="12.75">
      <c r="A79" s="3"/>
      <c r="B79" s="59"/>
      <c r="C79" s="59"/>
      <c r="D79" s="60"/>
    </row>
    <row r="80" spans="1:4" ht="12.75">
      <c r="A80" s="3"/>
      <c r="B80" s="3"/>
      <c r="C80" s="3"/>
      <c r="D80" s="3"/>
    </row>
    <row r="81" spans="1:4" ht="15.75">
      <c r="A81" s="3"/>
      <c r="B81" s="48"/>
      <c r="C81" s="48"/>
      <c r="D81" s="48"/>
    </row>
    <row r="82" spans="1:4" ht="15.75">
      <c r="A82" s="3"/>
      <c r="B82" s="48"/>
      <c r="C82" s="48"/>
      <c r="D82" s="48"/>
    </row>
    <row r="83" spans="1:4" ht="15.75">
      <c r="A83" s="3"/>
      <c r="B83" s="48"/>
      <c r="C83" s="48"/>
      <c r="D83" s="48"/>
    </row>
    <row r="84" spans="1:4" ht="15.75">
      <c r="A84" s="3"/>
      <c r="B84" s="48"/>
      <c r="C84" s="48"/>
      <c r="D84" s="48"/>
    </row>
    <row r="85" spans="1:4" ht="15.75">
      <c r="A85" s="3"/>
      <c r="B85" s="48"/>
      <c r="C85" s="48"/>
      <c r="D85" s="48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46">
      <selection activeCell="P12" sqref="P12"/>
    </sheetView>
  </sheetViews>
  <sheetFormatPr defaultColWidth="11.421875" defaultRowHeight="15"/>
  <cols>
    <col min="1" max="4" width="11.421875" style="4" customWidth="1"/>
    <col min="5" max="5" width="13.140625" style="4" customWidth="1"/>
    <col min="6" max="8" width="11.421875" style="4" customWidth="1"/>
    <col min="9" max="10" width="0" style="4" hidden="1" customWidth="1"/>
    <col min="11" max="13" width="0" style="141" hidden="1" customWidth="1"/>
    <col min="14" max="16384" width="11.421875" style="4" customWidth="1"/>
  </cols>
  <sheetData>
    <row r="1" spans="1:14" ht="15.75">
      <c r="A1" s="151" t="s">
        <v>15</v>
      </c>
      <c r="B1" s="151"/>
      <c r="C1" s="151"/>
      <c r="D1" s="151"/>
      <c r="E1" s="151"/>
      <c r="F1" s="151"/>
      <c r="G1" s="151"/>
      <c r="H1" s="151"/>
      <c r="I1" s="2"/>
      <c r="J1" s="2"/>
      <c r="K1" s="146"/>
      <c r="L1" s="146"/>
      <c r="M1" s="146"/>
      <c r="N1" s="3"/>
    </row>
    <row r="2" spans="1:14" ht="15.75">
      <c r="A2" s="151" t="s">
        <v>1</v>
      </c>
      <c r="B2" s="151"/>
      <c r="C2" s="151"/>
      <c r="D2" s="151"/>
      <c r="E2" s="151"/>
      <c r="F2" s="151"/>
      <c r="G2" s="151"/>
      <c r="H2" s="151"/>
      <c r="I2" s="2"/>
      <c r="J2" s="2"/>
      <c r="K2" s="146"/>
      <c r="L2" s="146"/>
      <c r="M2" s="146"/>
      <c r="N2" s="3"/>
    </row>
    <row r="3" spans="1:14" ht="15.75">
      <c r="A3" s="5" t="s">
        <v>170</v>
      </c>
      <c r="B3" s="1"/>
      <c r="C3" s="1"/>
      <c r="D3" s="1"/>
      <c r="E3" s="1"/>
      <c r="F3" s="1"/>
      <c r="G3" s="1"/>
      <c r="H3" s="2"/>
      <c r="I3" s="2"/>
      <c r="J3" s="2"/>
      <c r="K3" s="146"/>
      <c r="L3" s="146"/>
      <c r="M3" s="146"/>
      <c r="N3" s="3"/>
    </row>
    <row r="4" spans="1:14" ht="38.25">
      <c r="A4" s="37" t="str">
        <f>'[1]Liste'!B3</f>
        <v>Klasse</v>
      </c>
      <c r="B4" s="37" t="str">
        <f>'[1]Liste'!C3</f>
        <v>Name</v>
      </c>
      <c r="C4" s="37" t="str">
        <f>'[1]Liste'!D3</f>
        <v>Vorname</v>
      </c>
      <c r="D4" s="38" t="str">
        <f>'[1]Liste'!E3</f>
        <v>Verein / Verband / Bundesland</v>
      </c>
      <c r="E4" s="38" t="str">
        <f>'[1]Liste'!O3</f>
        <v>Fliege Weit Lachs Einzelwertung</v>
      </c>
      <c r="F4" s="38" t="str">
        <f>'[1]Liste'!P3</f>
        <v>Fliege Weit Lachs                   2. Wurf</v>
      </c>
      <c r="G4" s="38" t="str">
        <f>'[1]Mehrkampf'!Q7</f>
        <v>Fliege Weit Lachs / Summe</v>
      </c>
      <c r="H4" s="41" t="s">
        <v>21</v>
      </c>
      <c r="I4" s="2"/>
      <c r="J4" s="2"/>
      <c r="K4" s="146"/>
      <c r="L4" s="146"/>
      <c r="M4" s="146"/>
      <c r="N4" s="3"/>
    </row>
    <row r="5" spans="1:14" ht="12.75">
      <c r="A5" s="37"/>
      <c r="B5" s="37"/>
      <c r="C5" s="37"/>
      <c r="D5" s="37"/>
      <c r="E5" s="37"/>
      <c r="F5" s="44"/>
      <c r="G5" s="44"/>
      <c r="H5" s="44"/>
      <c r="I5" s="2"/>
      <c r="J5" s="2"/>
      <c r="K5" s="146"/>
      <c r="L5" s="146"/>
      <c r="M5" s="146"/>
      <c r="N5" s="3"/>
    </row>
    <row r="6" spans="1:27" s="3" customFormat="1" ht="15.75">
      <c r="A6" s="55" t="s">
        <v>22</v>
      </c>
      <c r="B6" s="48" t="s">
        <v>34</v>
      </c>
      <c r="C6" s="48" t="s">
        <v>35</v>
      </c>
      <c r="D6" s="48" t="s">
        <v>36</v>
      </c>
      <c r="E6" s="69">
        <f aca="true" t="shared" si="0" ref="E6:E25">+K6</f>
        <v>73.21</v>
      </c>
      <c r="F6" s="69">
        <f aca="true" t="shared" si="1" ref="F6:F25">+L6</f>
        <v>67.2</v>
      </c>
      <c r="G6" s="147">
        <f aca="true" t="shared" si="2" ref="G6:G25">+M6</f>
        <v>140.41</v>
      </c>
      <c r="H6" s="54">
        <v>1</v>
      </c>
      <c r="J6" s="3" t="str">
        <f aca="true" t="shared" si="3" ref="J6:J25">C6&amp;" "&amp;B6</f>
        <v>Malte Krieger</v>
      </c>
      <c r="K6" s="139">
        <f>VLOOKUP($J6,'[1]Liste'!$W:$Y,2,FALSE)</f>
        <v>73.21</v>
      </c>
      <c r="L6" s="139">
        <f>VLOOKUP($J6,'[1]Liste'!$W:$Y,3,FALSE)</f>
        <v>67.2</v>
      </c>
      <c r="M6" s="139">
        <f aca="true" t="shared" si="4" ref="M6:M25">SUM(K6:L6)</f>
        <v>140.41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3" customFormat="1" ht="15.75">
      <c r="A7" s="55" t="s">
        <v>22</v>
      </c>
      <c r="B7" s="101" t="s">
        <v>46</v>
      </c>
      <c r="C7" s="101" t="s">
        <v>44</v>
      </c>
      <c r="D7" s="101" t="s">
        <v>39</v>
      </c>
      <c r="E7" s="69">
        <f t="shared" si="0"/>
        <v>70.24</v>
      </c>
      <c r="F7" s="69">
        <f t="shared" si="1"/>
        <v>58.08</v>
      </c>
      <c r="G7" s="147">
        <f t="shared" si="2"/>
        <v>128.32</v>
      </c>
      <c r="H7" s="54">
        <v>2</v>
      </c>
      <c r="J7" s="3" t="str">
        <f>C7&amp;" "&amp;B7</f>
        <v>Daniel Baumann</v>
      </c>
      <c r="K7" s="139">
        <f>VLOOKUP($J7,'[1]Liste'!$W:$Y,2,FALSE)</f>
        <v>70.24</v>
      </c>
      <c r="L7" s="139">
        <f>VLOOKUP($J7,'[1]Liste'!$W:$Y,3,FALSE)</f>
        <v>58.08</v>
      </c>
      <c r="M7" s="139">
        <f>SUM(K7:L7)</f>
        <v>128.32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3" customFormat="1" ht="15.75">
      <c r="A8" s="55" t="s">
        <v>22</v>
      </c>
      <c r="B8" s="48" t="s">
        <v>32</v>
      </c>
      <c r="C8" s="48" t="s">
        <v>33</v>
      </c>
      <c r="D8" s="48" t="s">
        <v>28</v>
      </c>
      <c r="E8" s="69">
        <f t="shared" si="0"/>
        <v>63.15</v>
      </c>
      <c r="F8" s="69">
        <f t="shared" si="1"/>
        <v>60.93</v>
      </c>
      <c r="G8" s="147">
        <f t="shared" si="2"/>
        <v>124.08</v>
      </c>
      <c r="H8" s="54">
        <v>3</v>
      </c>
      <c r="J8" s="3" t="str">
        <f t="shared" si="3"/>
        <v>Evgeni Demin</v>
      </c>
      <c r="K8" s="139">
        <f>VLOOKUP($J8,'[1]Liste'!$W:$Y,2,FALSE)</f>
        <v>63.15</v>
      </c>
      <c r="L8" s="139">
        <f>VLOOKUP($J8,'[1]Liste'!$W:$Y,3,FALSE)</f>
        <v>60.93</v>
      </c>
      <c r="M8" s="139">
        <f t="shared" si="4"/>
        <v>124.08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3" customFormat="1" ht="15.75">
      <c r="A9" s="55" t="s">
        <v>22</v>
      </c>
      <c r="B9" s="48" t="s">
        <v>26</v>
      </c>
      <c r="C9" s="48" t="s">
        <v>27</v>
      </c>
      <c r="D9" s="48" t="s">
        <v>28</v>
      </c>
      <c r="E9" s="69">
        <f t="shared" si="0"/>
        <v>62.42</v>
      </c>
      <c r="F9" s="69">
        <f t="shared" si="1"/>
        <v>58.41</v>
      </c>
      <c r="G9" s="147">
        <f t="shared" si="2"/>
        <v>120.83</v>
      </c>
      <c r="H9" s="54">
        <v>4</v>
      </c>
      <c r="J9" s="3" t="str">
        <f t="shared" si="3"/>
        <v>Jean-Paul Kuhfahl</v>
      </c>
      <c r="K9" s="139">
        <f>VLOOKUP($J9,'[1]Liste'!$W:$Y,2,FALSE)</f>
        <v>62.42</v>
      </c>
      <c r="L9" s="139">
        <f>VLOOKUP($J9,'[1]Liste'!$W:$Y,3,FALSE)</f>
        <v>58.41</v>
      </c>
      <c r="M9" s="139">
        <f t="shared" si="4"/>
        <v>120.83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13" s="3" customFormat="1" ht="15.75">
      <c r="A10" s="55" t="s">
        <v>22</v>
      </c>
      <c r="B10" s="48" t="s">
        <v>37</v>
      </c>
      <c r="C10" s="48" t="s">
        <v>38</v>
      </c>
      <c r="D10" s="48" t="s">
        <v>39</v>
      </c>
      <c r="E10" s="69">
        <f t="shared" si="0"/>
        <v>62.2</v>
      </c>
      <c r="F10" s="69">
        <f t="shared" si="1"/>
        <v>57.12</v>
      </c>
      <c r="G10" s="147">
        <f t="shared" si="2"/>
        <v>119.32</v>
      </c>
      <c r="H10" s="54">
        <v>5</v>
      </c>
      <c r="J10" s="3" t="str">
        <f t="shared" si="3"/>
        <v>Patrick Greese</v>
      </c>
      <c r="K10" s="139">
        <f>VLOOKUP($J10,'[1]Liste'!$W:$Y,2,FALSE)</f>
        <v>62.2</v>
      </c>
      <c r="L10" s="139">
        <f>VLOOKUP($J10,'[1]Liste'!$W:$Y,3,FALSE)</f>
        <v>57.12</v>
      </c>
      <c r="M10" s="139">
        <f t="shared" si="4"/>
        <v>119.32</v>
      </c>
    </row>
    <row r="11" spans="1:27" s="3" customFormat="1" ht="15.75">
      <c r="A11" s="55" t="s">
        <v>22</v>
      </c>
      <c r="B11" s="48" t="s">
        <v>29</v>
      </c>
      <c r="C11" s="48" t="s">
        <v>30</v>
      </c>
      <c r="D11" s="48" t="s">
        <v>31</v>
      </c>
      <c r="E11" s="69">
        <f t="shared" si="0"/>
        <v>61.01</v>
      </c>
      <c r="F11" s="69">
        <f t="shared" si="1"/>
        <v>60.71</v>
      </c>
      <c r="G11" s="147">
        <f t="shared" si="2"/>
        <v>121.72</v>
      </c>
      <c r="H11" s="54">
        <v>6</v>
      </c>
      <c r="J11" s="3" t="str">
        <f t="shared" si="3"/>
        <v>Christian Petzold</v>
      </c>
      <c r="K11" s="139">
        <f>VLOOKUP($J11,'[1]Liste'!$W:$Y,2,FALSE)</f>
        <v>61.01</v>
      </c>
      <c r="L11" s="139">
        <f>VLOOKUP($J11,'[1]Liste'!$W:$Y,3,FALSE)</f>
        <v>60.71</v>
      </c>
      <c r="M11" s="139">
        <f t="shared" si="4"/>
        <v>121.72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3" customFormat="1" ht="15.75">
      <c r="A12" s="55" t="s">
        <v>22</v>
      </c>
      <c r="B12" s="48" t="s">
        <v>56</v>
      </c>
      <c r="C12" s="48" t="s">
        <v>48</v>
      </c>
      <c r="D12" s="48" t="s">
        <v>49</v>
      </c>
      <c r="E12" s="69">
        <f t="shared" si="0"/>
        <v>60.85</v>
      </c>
      <c r="F12" s="69">
        <f t="shared" si="1"/>
        <v>57.58</v>
      </c>
      <c r="G12" s="147">
        <f t="shared" si="2"/>
        <v>118.43</v>
      </c>
      <c r="H12" s="54">
        <v>7</v>
      </c>
      <c r="J12" s="3" t="str">
        <f t="shared" si="3"/>
        <v>Martin Joppe</v>
      </c>
      <c r="K12" s="139">
        <f>VLOOKUP($J12,'[1]Liste'!$W:$Y,2,FALSE)</f>
        <v>60.85</v>
      </c>
      <c r="L12" s="139">
        <f>VLOOKUP($J12,'[1]Liste'!$W:$Y,3,FALSE)</f>
        <v>57.58</v>
      </c>
      <c r="M12" s="139">
        <f t="shared" si="4"/>
        <v>118.43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3" customFormat="1" ht="15.75">
      <c r="A13" s="55" t="s">
        <v>22</v>
      </c>
      <c r="B13" s="48" t="s">
        <v>40</v>
      </c>
      <c r="C13" s="48" t="s">
        <v>41</v>
      </c>
      <c r="D13" s="48" t="s">
        <v>42</v>
      </c>
      <c r="E13" s="69">
        <f t="shared" si="0"/>
        <v>59.08</v>
      </c>
      <c r="F13" s="69">
        <f t="shared" si="1"/>
        <v>52.38</v>
      </c>
      <c r="G13" s="147">
        <f t="shared" si="2"/>
        <v>111.46000000000001</v>
      </c>
      <c r="H13" s="54">
        <v>8</v>
      </c>
      <c r="J13" s="3" t="str">
        <f t="shared" si="3"/>
        <v>Charlie Räther</v>
      </c>
      <c r="K13" s="139">
        <f>VLOOKUP($J13,'[1]Liste'!$W:$Y,2,FALSE)</f>
        <v>59.08</v>
      </c>
      <c r="L13" s="139">
        <f>VLOOKUP($J13,'[1]Liste'!$W:$Y,3,FALSE)</f>
        <v>52.38</v>
      </c>
      <c r="M13" s="139">
        <f t="shared" si="4"/>
        <v>111.46000000000001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3" customFormat="1" ht="15.75">
      <c r="A14" s="55" t="s">
        <v>22</v>
      </c>
      <c r="B14" s="99" t="s">
        <v>61</v>
      </c>
      <c r="C14" s="99" t="s">
        <v>62</v>
      </c>
      <c r="D14" s="99" t="s">
        <v>63</v>
      </c>
      <c r="E14" s="69">
        <f t="shared" si="0"/>
        <v>58.72</v>
      </c>
      <c r="F14" s="69">
        <f t="shared" si="1"/>
        <v>55.87</v>
      </c>
      <c r="G14" s="147">
        <f t="shared" si="2"/>
        <v>114.59</v>
      </c>
      <c r="H14" s="54">
        <v>9</v>
      </c>
      <c r="J14" s="3" t="str">
        <f t="shared" si="3"/>
        <v>Kai-Uwe Noffke</v>
      </c>
      <c r="K14" s="139">
        <f>VLOOKUP($J14,'[1]Liste'!$W:$Y,2,FALSE)</f>
        <v>58.72</v>
      </c>
      <c r="L14" s="139">
        <f>VLOOKUP($J14,'[1]Liste'!$W:$Y,3,FALSE)</f>
        <v>55.87</v>
      </c>
      <c r="M14" s="139">
        <f t="shared" si="4"/>
        <v>114.59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3" customFormat="1" ht="15.75">
      <c r="A15" s="55" t="s">
        <v>22</v>
      </c>
      <c r="B15" s="48" t="s">
        <v>57</v>
      </c>
      <c r="C15" s="48" t="s">
        <v>58</v>
      </c>
      <c r="D15" s="48" t="s">
        <v>49</v>
      </c>
      <c r="E15" s="69">
        <f t="shared" si="0"/>
        <v>58.6</v>
      </c>
      <c r="F15" s="69">
        <f t="shared" si="1"/>
        <v>46.82</v>
      </c>
      <c r="G15" s="147">
        <f t="shared" si="2"/>
        <v>105.42</v>
      </c>
      <c r="H15" s="54">
        <v>10</v>
      </c>
      <c r="J15" s="3" t="str">
        <f t="shared" si="3"/>
        <v>Florian Stephan</v>
      </c>
      <c r="K15" s="139">
        <f>VLOOKUP($J15,'[1]Liste'!$W:$Y,2,FALSE)</f>
        <v>58.6</v>
      </c>
      <c r="L15" s="139">
        <f>VLOOKUP($J15,'[1]Liste'!$W:$Y,3,FALSE)</f>
        <v>46.82</v>
      </c>
      <c r="M15" s="139">
        <f t="shared" si="4"/>
        <v>105.42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3" customFormat="1" ht="15.75">
      <c r="A16" s="55" t="s">
        <v>22</v>
      </c>
      <c r="B16" s="48" t="s">
        <v>50</v>
      </c>
      <c r="C16" s="48" t="s">
        <v>51</v>
      </c>
      <c r="D16" s="48" t="s">
        <v>49</v>
      </c>
      <c r="E16" s="69">
        <f t="shared" si="0"/>
        <v>58.07</v>
      </c>
      <c r="F16" s="69">
        <f t="shared" si="1"/>
        <v>57.24</v>
      </c>
      <c r="G16" s="147">
        <f t="shared" si="2"/>
        <v>115.31</v>
      </c>
      <c r="H16" s="54">
        <v>11</v>
      </c>
      <c r="J16" s="3" t="str">
        <f t="shared" si="3"/>
        <v>Niklas Weber</v>
      </c>
      <c r="K16" s="139">
        <f>VLOOKUP($J16,'[1]Liste'!$W:$Y,2,FALSE)</f>
        <v>58.07</v>
      </c>
      <c r="L16" s="139">
        <f>VLOOKUP($J16,'[1]Liste'!$W:$Y,3,FALSE)</f>
        <v>57.24</v>
      </c>
      <c r="M16" s="139">
        <f t="shared" si="4"/>
        <v>115.31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13" s="3" customFormat="1" ht="15.75">
      <c r="A17" s="55" t="s">
        <v>22</v>
      </c>
      <c r="B17" s="48" t="s">
        <v>52</v>
      </c>
      <c r="C17" s="48" t="s">
        <v>53</v>
      </c>
      <c r="D17" s="48" t="s">
        <v>42</v>
      </c>
      <c r="E17" s="69">
        <f t="shared" si="0"/>
        <v>57.99</v>
      </c>
      <c r="F17" s="69">
        <f t="shared" si="1"/>
        <v>53.92</v>
      </c>
      <c r="G17" s="147">
        <f t="shared" si="2"/>
        <v>111.91</v>
      </c>
      <c r="H17" s="54">
        <v>12</v>
      </c>
      <c r="J17" s="3" t="str">
        <f t="shared" si="3"/>
        <v>Benjamin Lang</v>
      </c>
      <c r="K17" s="139">
        <f>VLOOKUP($J17,'[1]Liste'!$W:$Y,2,FALSE)</f>
        <v>57.99</v>
      </c>
      <c r="L17" s="139">
        <f>VLOOKUP($J17,'[1]Liste'!$W:$Y,3,FALSE)</f>
        <v>53.92</v>
      </c>
      <c r="M17" s="139">
        <f t="shared" si="4"/>
        <v>111.91</v>
      </c>
    </row>
    <row r="18" spans="1:27" s="3" customFormat="1" ht="15.75">
      <c r="A18" s="55" t="s">
        <v>22</v>
      </c>
      <c r="B18" s="48" t="s">
        <v>47</v>
      </c>
      <c r="C18" s="48" t="s">
        <v>48</v>
      </c>
      <c r="D18" s="48" t="s">
        <v>49</v>
      </c>
      <c r="E18" s="69">
        <f t="shared" si="0"/>
        <v>57.09</v>
      </c>
      <c r="F18" s="69">
        <f t="shared" si="1"/>
        <v>52.46</v>
      </c>
      <c r="G18" s="147">
        <f t="shared" si="2"/>
        <v>109.55000000000001</v>
      </c>
      <c r="H18" s="54">
        <v>13</v>
      </c>
      <c r="J18" s="3" t="str">
        <f t="shared" si="3"/>
        <v>Martin Willam</v>
      </c>
      <c r="K18" s="139">
        <f>VLOOKUP($J18,'[1]Liste'!$W:$Y,2,FALSE)</f>
        <v>57.09</v>
      </c>
      <c r="L18" s="139">
        <f>VLOOKUP($J18,'[1]Liste'!$W:$Y,3,FALSE)</f>
        <v>52.46</v>
      </c>
      <c r="M18" s="139">
        <f t="shared" si="4"/>
        <v>109.55000000000001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13" s="3" customFormat="1" ht="15.75">
      <c r="A19" s="55" t="s">
        <v>22</v>
      </c>
      <c r="B19" s="48" t="s">
        <v>43</v>
      </c>
      <c r="C19" s="48" t="s">
        <v>44</v>
      </c>
      <c r="D19" s="48" t="s">
        <v>45</v>
      </c>
      <c r="E19" s="69">
        <f t="shared" si="0"/>
        <v>54.92</v>
      </c>
      <c r="F19" s="69">
        <f t="shared" si="1"/>
        <v>53.32</v>
      </c>
      <c r="G19" s="147">
        <f t="shared" si="2"/>
        <v>108.24000000000001</v>
      </c>
      <c r="H19" s="54">
        <v>14</v>
      </c>
      <c r="J19" s="3" t="str">
        <f t="shared" si="3"/>
        <v>Daniel Schreiner</v>
      </c>
      <c r="K19" s="139">
        <f>VLOOKUP($J19,'[1]Liste'!$W:$Y,2,FALSE)</f>
        <v>54.92</v>
      </c>
      <c r="L19" s="139">
        <f>VLOOKUP($J19,'[1]Liste'!$W:$Y,3,FALSE)</f>
        <v>53.32</v>
      </c>
      <c r="M19" s="139">
        <f t="shared" si="4"/>
        <v>108.24000000000001</v>
      </c>
    </row>
    <row r="20" spans="1:13" s="3" customFormat="1" ht="15.75">
      <c r="A20" s="55" t="s">
        <v>22</v>
      </c>
      <c r="B20" s="48" t="s">
        <v>66</v>
      </c>
      <c r="C20" s="48" t="s">
        <v>58</v>
      </c>
      <c r="D20" s="48" t="s">
        <v>63</v>
      </c>
      <c r="E20" s="69">
        <f t="shared" si="0"/>
        <v>53.31</v>
      </c>
      <c r="F20" s="69">
        <f t="shared" si="1"/>
        <v>53.21</v>
      </c>
      <c r="G20" s="147">
        <f t="shared" si="2"/>
        <v>106.52000000000001</v>
      </c>
      <c r="H20" s="54">
        <v>15</v>
      </c>
      <c r="J20" s="3" t="str">
        <f t="shared" si="3"/>
        <v>Florian Denker</v>
      </c>
      <c r="K20" s="139">
        <f>VLOOKUP($J20,'[1]Liste'!$W:$Y,2,FALSE)</f>
        <v>53.31</v>
      </c>
      <c r="L20" s="139">
        <f>VLOOKUP($J20,'[1]Liste'!$W:$Y,3,FALSE)</f>
        <v>53.21</v>
      </c>
      <c r="M20" s="139">
        <f t="shared" si="4"/>
        <v>106.52000000000001</v>
      </c>
    </row>
    <row r="21" spans="1:13" s="3" customFormat="1" ht="15.75">
      <c r="A21" s="55" t="s">
        <v>22</v>
      </c>
      <c r="B21" s="48" t="s">
        <v>59</v>
      </c>
      <c r="C21" s="48" t="s">
        <v>60</v>
      </c>
      <c r="D21" s="48" t="s">
        <v>49</v>
      </c>
      <c r="E21" s="69">
        <f t="shared" si="0"/>
        <v>52.78</v>
      </c>
      <c r="F21" s="69">
        <f t="shared" si="1"/>
        <v>47.03</v>
      </c>
      <c r="G21" s="147">
        <f t="shared" si="2"/>
        <v>99.81</v>
      </c>
      <c r="H21" s="54">
        <v>16</v>
      </c>
      <c r="J21" s="3" t="str">
        <f t="shared" si="3"/>
        <v>Raphael Berghoff</v>
      </c>
      <c r="K21" s="139">
        <f>VLOOKUP($J21,'[1]Liste'!$W:$Y,2,FALSE)</f>
        <v>52.78</v>
      </c>
      <c r="L21" s="139">
        <f>VLOOKUP($J21,'[1]Liste'!$W:$Y,3,FALSE)</f>
        <v>47.03</v>
      </c>
      <c r="M21" s="139">
        <f t="shared" si="4"/>
        <v>99.81</v>
      </c>
    </row>
    <row r="22" spans="1:13" s="3" customFormat="1" ht="15.75">
      <c r="A22" s="55" t="s">
        <v>22</v>
      </c>
      <c r="B22" s="48" t="s">
        <v>54</v>
      </c>
      <c r="C22" s="48" t="s">
        <v>55</v>
      </c>
      <c r="D22" s="48" t="s">
        <v>49</v>
      </c>
      <c r="E22" s="69">
        <f t="shared" si="0"/>
        <v>52.28</v>
      </c>
      <c r="F22" s="69">
        <f t="shared" si="1"/>
        <v>49.08</v>
      </c>
      <c r="G22" s="147">
        <f t="shared" si="2"/>
        <v>101.36</v>
      </c>
      <c r="H22" s="54">
        <v>17</v>
      </c>
      <c r="J22" s="3" t="str">
        <f t="shared" si="3"/>
        <v>Sven Skeyde</v>
      </c>
      <c r="K22" s="139">
        <f>VLOOKUP($J22,'[1]Liste'!$W:$Y,2,FALSE)</f>
        <v>52.28</v>
      </c>
      <c r="L22" s="139">
        <f>VLOOKUP($J22,'[1]Liste'!$W:$Y,3,FALSE)</f>
        <v>49.08</v>
      </c>
      <c r="M22" s="139">
        <f t="shared" si="4"/>
        <v>101.36</v>
      </c>
    </row>
    <row r="23" spans="1:13" s="3" customFormat="1" ht="15.75">
      <c r="A23" s="55" t="s">
        <v>22</v>
      </c>
      <c r="B23" s="48" t="s">
        <v>64</v>
      </c>
      <c r="C23" s="48" t="s">
        <v>65</v>
      </c>
      <c r="D23" s="48" t="s">
        <v>45</v>
      </c>
      <c r="E23" s="69">
        <f t="shared" si="0"/>
        <v>50.68</v>
      </c>
      <c r="F23" s="69">
        <f t="shared" si="1"/>
        <v>48.68</v>
      </c>
      <c r="G23" s="147">
        <f t="shared" si="2"/>
        <v>99.36</v>
      </c>
      <c r="H23" s="54">
        <v>18</v>
      </c>
      <c r="J23" s="3" t="str">
        <f t="shared" si="3"/>
        <v>Denis Schnurrenberger</v>
      </c>
      <c r="K23" s="139">
        <f>VLOOKUP($J23,'[1]Liste'!$W:$Y,2,FALSE)</f>
        <v>50.68</v>
      </c>
      <c r="L23" s="139">
        <f>VLOOKUP($J23,'[1]Liste'!$W:$Y,3,FALSE)</f>
        <v>48.68</v>
      </c>
      <c r="M23" s="139">
        <f t="shared" si="4"/>
        <v>99.36</v>
      </c>
    </row>
    <row r="24" spans="1:13" s="3" customFormat="1" ht="15.75">
      <c r="A24" s="55" t="s">
        <v>22</v>
      </c>
      <c r="B24" s="48" t="s">
        <v>23</v>
      </c>
      <c r="C24" s="48" t="s">
        <v>24</v>
      </c>
      <c r="D24" s="48" t="s">
        <v>25</v>
      </c>
      <c r="E24" s="69">
        <f t="shared" si="0"/>
        <v>47.87</v>
      </c>
      <c r="F24" s="69">
        <f t="shared" si="1"/>
        <v>45.6</v>
      </c>
      <c r="G24" s="147">
        <f t="shared" si="2"/>
        <v>93.47</v>
      </c>
      <c r="H24" s="54">
        <v>19</v>
      </c>
      <c r="J24" s="3" t="str">
        <f t="shared" si="3"/>
        <v>Dirk Schönberg</v>
      </c>
      <c r="K24" s="139">
        <f>VLOOKUP($J24,'[1]Liste'!$W:$Y,2,FALSE)</f>
        <v>47.87</v>
      </c>
      <c r="L24" s="139">
        <f>VLOOKUP($J24,'[1]Liste'!$W:$Y,3,FALSE)</f>
        <v>45.6</v>
      </c>
      <c r="M24" s="139">
        <f t="shared" si="4"/>
        <v>93.47</v>
      </c>
    </row>
    <row r="25" spans="1:13" s="3" customFormat="1" ht="15.75">
      <c r="A25" s="55" t="s">
        <v>22</v>
      </c>
      <c r="B25" s="48" t="s">
        <v>67</v>
      </c>
      <c r="C25" s="48" t="s">
        <v>68</v>
      </c>
      <c r="D25" s="48" t="s">
        <v>69</v>
      </c>
      <c r="E25" s="69">
        <f t="shared" si="0"/>
        <v>45.16</v>
      </c>
      <c r="F25" s="69">
        <f t="shared" si="1"/>
        <v>42.8</v>
      </c>
      <c r="G25" s="147">
        <f t="shared" si="2"/>
        <v>87.96</v>
      </c>
      <c r="H25" s="54">
        <v>20</v>
      </c>
      <c r="J25" s="3" t="str">
        <f t="shared" si="3"/>
        <v>Kevin Manns</v>
      </c>
      <c r="K25" s="139">
        <f>VLOOKUP($J25,'[1]Liste'!$W:$Y,2,FALSE)</f>
        <v>45.16</v>
      </c>
      <c r="L25" s="139">
        <f>VLOOKUP($J25,'[1]Liste'!$W:$Y,3,FALSE)</f>
        <v>42.8</v>
      </c>
      <c r="M25" s="139">
        <f t="shared" si="4"/>
        <v>87.96</v>
      </c>
    </row>
    <row r="26" spans="1:13" s="3" customFormat="1" ht="15.75">
      <c r="A26" s="55"/>
      <c r="B26" s="99"/>
      <c r="C26" s="99"/>
      <c r="D26" s="99"/>
      <c r="E26" s="69"/>
      <c r="F26" s="69"/>
      <c r="G26" s="147"/>
      <c r="H26" s="54"/>
      <c r="K26" s="139"/>
      <c r="L26" s="139"/>
      <c r="M26" s="139"/>
    </row>
    <row r="27" spans="1:13" ht="15.75">
      <c r="A27" s="55"/>
      <c r="B27" s="99"/>
      <c r="C27" s="99"/>
      <c r="D27" s="99"/>
      <c r="E27" s="69"/>
      <c r="F27" s="69"/>
      <c r="G27" s="147"/>
      <c r="H27" s="54"/>
      <c r="J27" s="3"/>
      <c r="K27" s="139"/>
      <c r="L27" s="139"/>
      <c r="M27" s="139"/>
    </row>
    <row r="28" spans="1:8" ht="15.75">
      <c r="A28" s="5" t="s">
        <v>171</v>
      </c>
      <c r="B28" s="37"/>
      <c r="C28" s="37"/>
      <c r="D28" s="37"/>
      <c r="E28" s="69"/>
      <c r="F28" s="147"/>
      <c r="G28" s="148"/>
      <c r="H28" s="40"/>
    </row>
    <row r="29" spans="1:7" ht="38.25">
      <c r="A29" s="37" t="str">
        <f>'[1]Liste'!B3</f>
        <v>Klasse</v>
      </c>
      <c r="B29" s="37" t="str">
        <f>'[1]Liste'!C3</f>
        <v>Name</v>
      </c>
      <c r="C29" s="37" t="str">
        <f>'[1]Liste'!D3</f>
        <v>Vorname</v>
      </c>
      <c r="D29" s="38" t="str">
        <f>'[1]Liste'!E3</f>
        <v>Verein / Verband / Bundesland</v>
      </c>
      <c r="E29" s="38" t="str">
        <f>'[1]Liste'!Q3</f>
        <v>Gewicht Weit 18g in Meter</v>
      </c>
      <c r="F29" s="38" t="str">
        <f>'[1]Mehrkampf'!S7</f>
        <v>Gewicht Weit 18g Punkte</v>
      </c>
      <c r="G29" s="40" t="s">
        <v>21</v>
      </c>
    </row>
    <row r="30" spans="1:8" ht="12.75">
      <c r="A30" s="37"/>
      <c r="B30" s="37"/>
      <c r="C30" s="37"/>
      <c r="D30" s="37"/>
      <c r="E30" s="69"/>
      <c r="F30" s="147"/>
      <c r="G30" s="148"/>
      <c r="H30" s="40"/>
    </row>
    <row r="31" spans="1:13" s="3" customFormat="1" ht="15.75">
      <c r="A31" s="55" t="s">
        <v>22</v>
      </c>
      <c r="B31" s="48" t="s">
        <v>34</v>
      </c>
      <c r="C31" s="48" t="s">
        <v>35</v>
      </c>
      <c r="D31" s="48" t="s">
        <v>36</v>
      </c>
      <c r="E31" s="69">
        <f aca="true" t="shared" si="5" ref="E31:E50">+K31</f>
        <v>100.73</v>
      </c>
      <c r="F31" s="118">
        <f aca="true" t="shared" si="6" ref="F31:F50">E31*1.5</f>
        <v>151.095</v>
      </c>
      <c r="G31" s="54">
        <v>1</v>
      </c>
      <c r="J31" s="3" t="str">
        <f aca="true" t="shared" si="7" ref="J31:J50">C31&amp;" "&amp;B31</f>
        <v>Malte Krieger</v>
      </c>
      <c r="K31" s="139">
        <f>VLOOKUP($J31,'[1]Liste'!$W:$Z,4,FALSE)</f>
        <v>100.73</v>
      </c>
      <c r="L31" s="139"/>
      <c r="M31" s="139"/>
    </row>
    <row r="32" spans="1:13" s="3" customFormat="1" ht="15.75">
      <c r="A32" s="55" t="s">
        <v>22</v>
      </c>
      <c r="B32" s="48" t="s">
        <v>29</v>
      </c>
      <c r="C32" s="48" t="s">
        <v>30</v>
      </c>
      <c r="D32" s="48" t="s">
        <v>31</v>
      </c>
      <c r="E32" s="69">
        <f t="shared" si="5"/>
        <v>100.54</v>
      </c>
      <c r="F32" s="118">
        <f t="shared" si="6"/>
        <v>150.81</v>
      </c>
      <c r="G32" s="54">
        <v>2</v>
      </c>
      <c r="J32" s="3" t="str">
        <f t="shared" si="7"/>
        <v>Christian Petzold</v>
      </c>
      <c r="K32" s="139">
        <f>VLOOKUP($J32,'[1]Liste'!$W:$Z,4,FALSE)</f>
        <v>100.54</v>
      </c>
      <c r="L32" s="139"/>
      <c r="M32" s="139"/>
    </row>
    <row r="33" spans="1:13" s="3" customFormat="1" ht="15.75">
      <c r="A33" s="55" t="s">
        <v>22</v>
      </c>
      <c r="B33" s="48" t="s">
        <v>32</v>
      </c>
      <c r="C33" s="48" t="s">
        <v>33</v>
      </c>
      <c r="D33" s="48" t="s">
        <v>28</v>
      </c>
      <c r="E33" s="69">
        <f t="shared" si="5"/>
        <v>97.86</v>
      </c>
      <c r="F33" s="118">
        <f t="shared" si="6"/>
        <v>146.79</v>
      </c>
      <c r="G33" s="54">
        <v>3</v>
      </c>
      <c r="J33" s="3" t="str">
        <f t="shared" si="7"/>
        <v>Evgeni Demin</v>
      </c>
      <c r="K33" s="139">
        <f>VLOOKUP($J33,'[1]Liste'!$W:$Z,4,FALSE)</f>
        <v>97.86</v>
      </c>
      <c r="L33" s="139"/>
      <c r="M33" s="139"/>
    </row>
    <row r="34" spans="1:13" s="3" customFormat="1" ht="15.75">
      <c r="A34" s="55" t="s">
        <v>22</v>
      </c>
      <c r="B34" s="48" t="s">
        <v>37</v>
      </c>
      <c r="C34" s="48" t="s">
        <v>38</v>
      </c>
      <c r="D34" s="48" t="s">
        <v>39</v>
      </c>
      <c r="E34" s="69">
        <f t="shared" si="5"/>
        <v>97.57</v>
      </c>
      <c r="F34" s="118">
        <f t="shared" si="6"/>
        <v>146.355</v>
      </c>
      <c r="G34" s="54">
        <v>4</v>
      </c>
      <c r="J34" s="3" t="str">
        <f t="shared" si="7"/>
        <v>Patrick Greese</v>
      </c>
      <c r="K34" s="139">
        <f>VLOOKUP($J34,'[1]Liste'!$W:$Z,4,FALSE)</f>
        <v>97.57</v>
      </c>
      <c r="L34" s="139"/>
      <c r="M34" s="139"/>
    </row>
    <row r="35" spans="1:13" s="3" customFormat="1" ht="15.75">
      <c r="A35" s="55" t="s">
        <v>22</v>
      </c>
      <c r="B35" s="48" t="s">
        <v>47</v>
      </c>
      <c r="C35" s="48" t="s">
        <v>48</v>
      </c>
      <c r="D35" s="48" t="s">
        <v>49</v>
      </c>
      <c r="E35" s="69">
        <f t="shared" si="5"/>
        <v>95.6</v>
      </c>
      <c r="F35" s="118">
        <f t="shared" si="6"/>
        <v>143.39999999999998</v>
      </c>
      <c r="G35" s="54">
        <v>5</v>
      </c>
      <c r="J35" s="3" t="str">
        <f t="shared" si="7"/>
        <v>Martin Willam</v>
      </c>
      <c r="K35" s="139">
        <f>VLOOKUP($J35,'[1]Liste'!$W:$Z,4,FALSE)</f>
        <v>95.6</v>
      </c>
      <c r="L35" s="139"/>
      <c r="M35" s="139"/>
    </row>
    <row r="36" spans="1:13" s="3" customFormat="1" ht="15.75">
      <c r="A36" s="55" t="s">
        <v>22</v>
      </c>
      <c r="B36" s="48" t="s">
        <v>40</v>
      </c>
      <c r="C36" s="48" t="s">
        <v>41</v>
      </c>
      <c r="D36" s="48" t="s">
        <v>42</v>
      </c>
      <c r="E36" s="69">
        <f t="shared" si="5"/>
        <v>94.75</v>
      </c>
      <c r="F36" s="118">
        <f t="shared" si="6"/>
        <v>142.125</v>
      </c>
      <c r="G36" s="54">
        <v>6</v>
      </c>
      <c r="J36" s="3" t="str">
        <f t="shared" si="7"/>
        <v>Charlie Räther</v>
      </c>
      <c r="K36" s="139">
        <f>VLOOKUP($J36,'[1]Liste'!$W:$Z,4,FALSE)</f>
        <v>94.75</v>
      </c>
      <c r="L36" s="139"/>
      <c r="M36" s="139"/>
    </row>
    <row r="37" spans="1:13" s="3" customFormat="1" ht="15.75">
      <c r="A37" s="55" t="s">
        <v>22</v>
      </c>
      <c r="B37" s="48" t="s">
        <v>43</v>
      </c>
      <c r="C37" s="48" t="s">
        <v>44</v>
      </c>
      <c r="D37" s="48" t="s">
        <v>45</v>
      </c>
      <c r="E37" s="69">
        <f t="shared" si="5"/>
        <v>93.15</v>
      </c>
      <c r="F37" s="118">
        <f t="shared" si="6"/>
        <v>139.72500000000002</v>
      </c>
      <c r="G37" s="54">
        <v>7</v>
      </c>
      <c r="J37" s="3" t="str">
        <f t="shared" si="7"/>
        <v>Daniel Schreiner</v>
      </c>
      <c r="K37" s="139">
        <f>VLOOKUP($J37,'[1]Liste'!$W:$Z,4,FALSE)</f>
        <v>93.15</v>
      </c>
      <c r="L37" s="139"/>
      <c r="M37" s="139"/>
    </row>
    <row r="38" spans="1:13" s="3" customFormat="1" ht="15.75">
      <c r="A38" s="55" t="s">
        <v>22</v>
      </c>
      <c r="B38" s="48" t="s">
        <v>46</v>
      </c>
      <c r="C38" s="48" t="s">
        <v>44</v>
      </c>
      <c r="D38" s="48" t="s">
        <v>39</v>
      </c>
      <c r="E38" s="69">
        <f t="shared" si="5"/>
        <v>92.13</v>
      </c>
      <c r="F38" s="118">
        <f t="shared" si="6"/>
        <v>138.195</v>
      </c>
      <c r="G38" s="54">
        <v>8</v>
      </c>
      <c r="J38" s="3" t="str">
        <f t="shared" si="7"/>
        <v>Daniel Baumann</v>
      </c>
      <c r="K38" s="139">
        <f>VLOOKUP($J38,'[1]Liste'!$W:$Z,4,FALSE)</f>
        <v>92.13</v>
      </c>
      <c r="L38" s="139"/>
      <c r="M38" s="139"/>
    </row>
    <row r="39" spans="1:13" s="3" customFormat="1" ht="15.75">
      <c r="A39" s="55" t="s">
        <v>22</v>
      </c>
      <c r="B39" s="48" t="s">
        <v>23</v>
      </c>
      <c r="C39" s="48" t="s">
        <v>24</v>
      </c>
      <c r="D39" s="48" t="s">
        <v>25</v>
      </c>
      <c r="E39" s="69">
        <f t="shared" si="5"/>
        <v>89.41</v>
      </c>
      <c r="F39" s="118">
        <f t="shared" si="6"/>
        <v>134.115</v>
      </c>
      <c r="G39" s="54">
        <v>9</v>
      </c>
      <c r="J39" s="3" t="str">
        <f t="shared" si="7"/>
        <v>Dirk Schönberg</v>
      </c>
      <c r="K39" s="139">
        <f>VLOOKUP($J39,'[1]Liste'!$W:$Z,4,FALSE)</f>
        <v>89.41</v>
      </c>
      <c r="L39" s="139"/>
      <c r="M39" s="139"/>
    </row>
    <row r="40" spans="1:13" s="3" customFormat="1" ht="15.75">
      <c r="A40" s="55" t="s">
        <v>22</v>
      </c>
      <c r="B40" s="48" t="s">
        <v>26</v>
      </c>
      <c r="C40" s="48" t="s">
        <v>27</v>
      </c>
      <c r="D40" s="48" t="s">
        <v>28</v>
      </c>
      <c r="E40" s="69">
        <f t="shared" si="5"/>
        <v>88.89</v>
      </c>
      <c r="F40" s="118">
        <f t="shared" si="6"/>
        <v>133.335</v>
      </c>
      <c r="G40" s="54">
        <v>10</v>
      </c>
      <c r="J40" s="3" t="str">
        <f t="shared" si="7"/>
        <v>Jean-Paul Kuhfahl</v>
      </c>
      <c r="K40" s="139">
        <f>VLOOKUP($J40,'[1]Liste'!$W:$Z,4,FALSE)</f>
        <v>88.89</v>
      </c>
      <c r="L40" s="139"/>
      <c r="M40" s="139"/>
    </row>
    <row r="41" spans="1:13" s="3" customFormat="1" ht="15.75">
      <c r="A41" s="55" t="s">
        <v>22</v>
      </c>
      <c r="B41" s="48" t="s">
        <v>66</v>
      </c>
      <c r="C41" s="48" t="s">
        <v>58</v>
      </c>
      <c r="D41" s="48" t="s">
        <v>63</v>
      </c>
      <c r="E41" s="69">
        <f t="shared" si="5"/>
        <v>84.74</v>
      </c>
      <c r="F41" s="118">
        <f t="shared" si="6"/>
        <v>127.10999999999999</v>
      </c>
      <c r="G41" s="54">
        <v>11</v>
      </c>
      <c r="J41" s="3" t="str">
        <f t="shared" si="7"/>
        <v>Florian Denker</v>
      </c>
      <c r="K41" s="139">
        <f>VLOOKUP($J41,'[1]Liste'!$W:$Z,4,FALSE)</f>
        <v>84.74</v>
      </c>
      <c r="L41" s="139"/>
      <c r="M41" s="139"/>
    </row>
    <row r="42" spans="1:13" s="3" customFormat="1" ht="15.75">
      <c r="A42" s="55" t="s">
        <v>22</v>
      </c>
      <c r="B42" s="48" t="s">
        <v>59</v>
      </c>
      <c r="C42" s="48" t="s">
        <v>60</v>
      </c>
      <c r="D42" s="48" t="s">
        <v>49</v>
      </c>
      <c r="E42" s="69">
        <f t="shared" si="5"/>
        <v>81.86</v>
      </c>
      <c r="F42" s="118">
        <f t="shared" si="6"/>
        <v>122.78999999999999</v>
      </c>
      <c r="G42" s="54">
        <v>12</v>
      </c>
      <c r="J42" s="3" t="str">
        <f t="shared" si="7"/>
        <v>Raphael Berghoff</v>
      </c>
      <c r="K42" s="139">
        <f>VLOOKUP($J42,'[1]Liste'!$W:$Z,4,FALSE)</f>
        <v>81.86</v>
      </c>
      <c r="L42" s="139"/>
      <c r="M42" s="139"/>
    </row>
    <row r="43" spans="1:13" s="3" customFormat="1" ht="15.75">
      <c r="A43" s="55" t="s">
        <v>22</v>
      </c>
      <c r="B43" s="48" t="s">
        <v>52</v>
      </c>
      <c r="C43" s="48" t="s">
        <v>53</v>
      </c>
      <c r="D43" s="48" t="s">
        <v>42</v>
      </c>
      <c r="E43" s="69">
        <f t="shared" si="5"/>
        <v>77.24</v>
      </c>
      <c r="F43" s="118">
        <f t="shared" si="6"/>
        <v>115.85999999999999</v>
      </c>
      <c r="G43" s="54">
        <v>13</v>
      </c>
      <c r="J43" s="3" t="str">
        <f t="shared" si="7"/>
        <v>Benjamin Lang</v>
      </c>
      <c r="K43" s="139">
        <f>VLOOKUP($J43,'[1]Liste'!$W:$Z,4,FALSE)</f>
        <v>77.24</v>
      </c>
      <c r="L43" s="139"/>
      <c r="M43" s="139"/>
    </row>
    <row r="44" spans="1:13" s="3" customFormat="1" ht="15.75">
      <c r="A44" s="55" t="s">
        <v>22</v>
      </c>
      <c r="B44" s="48" t="s">
        <v>61</v>
      </c>
      <c r="C44" s="48" t="s">
        <v>62</v>
      </c>
      <c r="D44" s="48" t="s">
        <v>63</v>
      </c>
      <c r="E44" s="69">
        <f t="shared" si="5"/>
        <v>73.62</v>
      </c>
      <c r="F44" s="118">
        <f t="shared" si="6"/>
        <v>110.43</v>
      </c>
      <c r="G44" s="54">
        <v>14</v>
      </c>
      <c r="J44" s="3" t="str">
        <f t="shared" si="7"/>
        <v>Kai-Uwe Noffke</v>
      </c>
      <c r="K44" s="139">
        <f>VLOOKUP($J44,'[1]Liste'!$W:$Z,4,FALSE)</f>
        <v>73.62</v>
      </c>
      <c r="L44" s="139"/>
      <c r="M44" s="139"/>
    </row>
    <row r="45" spans="1:13" s="3" customFormat="1" ht="15.75">
      <c r="A45" s="55" t="s">
        <v>22</v>
      </c>
      <c r="B45" s="48" t="s">
        <v>67</v>
      </c>
      <c r="C45" s="48" t="s">
        <v>68</v>
      </c>
      <c r="D45" s="48" t="s">
        <v>69</v>
      </c>
      <c r="E45" s="69">
        <f t="shared" si="5"/>
        <v>69.75</v>
      </c>
      <c r="F45" s="118">
        <f t="shared" si="6"/>
        <v>104.625</v>
      </c>
      <c r="G45" s="54">
        <v>15</v>
      </c>
      <c r="J45" s="3" t="str">
        <f t="shared" si="7"/>
        <v>Kevin Manns</v>
      </c>
      <c r="K45" s="139">
        <f>VLOOKUP($J45,'[1]Liste'!$W:$Z,4,FALSE)</f>
        <v>69.75</v>
      </c>
      <c r="L45" s="139"/>
      <c r="M45" s="139"/>
    </row>
    <row r="46" spans="1:13" s="3" customFormat="1" ht="15.75">
      <c r="A46" s="55" t="s">
        <v>22</v>
      </c>
      <c r="B46" s="48" t="s">
        <v>54</v>
      </c>
      <c r="C46" s="48" t="s">
        <v>55</v>
      </c>
      <c r="D46" s="48" t="s">
        <v>49</v>
      </c>
      <c r="E46" s="69">
        <f t="shared" si="5"/>
        <v>0</v>
      </c>
      <c r="F46" s="118">
        <f t="shared" si="6"/>
        <v>0</v>
      </c>
      <c r="G46" s="54">
        <v>16</v>
      </c>
      <c r="J46" s="3" t="str">
        <f t="shared" si="7"/>
        <v>Sven Skeyde</v>
      </c>
      <c r="K46" s="139">
        <f>VLOOKUP($J46,'[1]Liste'!$W:$Z,4,FALSE)</f>
        <v>0</v>
      </c>
      <c r="L46" s="139"/>
      <c r="M46" s="139"/>
    </row>
    <row r="47" spans="1:13" s="3" customFormat="1" ht="15.75">
      <c r="A47" s="55" t="s">
        <v>22</v>
      </c>
      <c r="B47" s="48" t="s">
        <v>50</v>
      </c>
      <c r="C47" s="48" t="s">
        <v>51</v>
      </c>
      <c r="D47" s="48" t="s">
        <v>49</v>
      </c>
      <c r="E47" s="69">
        <f t="shared" si="5"/>
        <v>0</v>
      </c>
      <c r="F47" s="118">
        <f t="shared" si="6"/>
        <v>0</v>
      </c>
      <c r="G47" s="54">
        <v>17</v>
      </c>
      <c r="J47" s="3" t="str">
        <f t="shared" si="7"/>
        <v>Niklas Weber</v>
      </c>
      <c r="K47" s="139">
        <f>VLOOKUP($J47,'[1]Liste'!$W:$Z,4,FALSE)</f>
        <v>0</v>
      </c>
      <c r="L47" s="139"/>
      <c r="M47" s="139"/>
    </row>
    <row r="48" spans="1:13" s="3" customFormat="1" ht="15.75">
      <c r="A48" s="55" t="s">
        <v>22</v>
      </c>
      <c r="B48" s="48" t="s">
        <v>57</v>
      </c>
      <c r="C48" s="48" t="s">
        <v>58</v>
      </c>
      <c r="D48" s="48" t="s">
        <v>49</v>
      </c>
      <c r="E48" s="69">
        <f t="shared" si="5"/>
        <v>0</v>
      </c>
      <c r="F48" s="118">
        <f t="shared" si="6"/>
        <v>0</v>
      </c>
      <c r="G48" s="54">
        <v>18</v>
      </c>
      <c r="J48" s="3" t="str">
        <f t="shared" si="7"/>
        <v>Florian Stephan</v>
      </c>
      <c r="K48" s="139">
        <f>VLOOKUP($J48,'[1]Liste'!$W:$Z,4,FALSE)</f>
        <v>0</v>
      </c>
      <c r="L48" s="139"/>
      <c r="M48" s="139"/>
    </row>
    <row r="49" spans="1:13" s="3" customFormat="1" ht="15.75">
      <c r="A49" s="55" t="s">
        <v>22</v>
      </c>
      <c r="B49" s="48" t="s">
        <v>56</v>
      </c>
      <c r="C49" s="48" t="s">
        <v>48</v>
      </c>
      <c r="D49" s="48" t="s">
        <v>49</v>
      </c>
      <c r="E49" s="69">
        <f t="shared" si="5"/>
        <v>0</v>
      </c>
      <c r="F49" s="118">
        <f t="shared" si="6"/>
        <v>0</v>
      </c>
      <c r="G49" s="54">
        <v>19</v>
      </c>
      <c r="J49" s="3" t="str">
        <f t="shared" si="7"/>
        <v>Martin Joppe</v>
      </c>
      <c r="K49" s="139">
        <f>VLOOKUP($J49,'[1]Liste'!$W:$Z,4,FALSE)</f>
        <v>0</v>
      </c>
      <c r="L49" s="139"/>
      <c r="M49" s="139"/>
    </row>
    <row r="50" spans="1:13" s="3" customFormat="1" ht="15.75">
      <c r="A50" s="55" t="s">
        <v>22</v>
      </c>
      <c r="B50" s="48" t="s">
        <v>64</v>
      </c>
      <c r="C50" s="48" t="s">
        <v>65</v>
      </c>
      <c r="D50" s="48" t="s">
        <v>45</v>
      </c>
      <c r="E50" s="69">
        <f t="shared" si="5"/>
        <v>0</v>
      </c>
      <c r="F50" s="118">
        <f t="shared" si="6"/>
        <v>0</v>
      </c>
      <c r="G50" s="54">
        <v>20</v>
      </c>
      <c r="J50" s="3" t="str">
        <f t="shared" si="7"/>
        <v>Denis Schnurrenberger</v>
      </c>
      <c r="K50" s="139">
        <f>VLOOKUP($J50,'[1]Liste'!$W:$Z,4,FALSE)</f>
        <v>0</v>
      </c>
      <c r="L50" s="139"/>
      <c r="M50" s="139"/>
    </row>
    <row r="51" spans="1:13" s="3" customFormat="1" ht="15.75">
      <c r="A51" s="55"/>
      <c r="B51" s="48"/>
      <c r="C51" s="48"/>
      <c r="D51" s="48"/>
      <c r="E51" s="69"/>
      <c r="F51" s="118"/>
      <c r="G51" s="54"/>
      <c r="K51" s="139"/>
      <c r="L51" s="139"/>
      <c r="M51" s="139"/>
    </row>
    <row r="52" spans="1:11" ht="15.75">
      <c r="A52" s="55"/>
      <c r="B52" s="48"/>
      <c r="C52" s="48"/>
      <c r="D52" s="48"/>
      <c r="E52" s="69"/>
      <c r="F52" s="118"/>
      <c r="G52" s="54"/>
      <c r="J52" s="3"/>
      <c r="K52" s="139"/>
    </row>
    <row r="53" spans="1:8" ht="15.75">
      <c r="A53" s="5" t="s">
        <v>172</v>
      </c>
      <c r="B53" s="37"/>
      <c r="C53" s="37"/>
      <c r="D53" s="37"/>
      <c r="E53" s="69"/>
      <c r="F53" s="147"/>
      <c r="G53" s="148"/>
      <c r="H53" s="40"/>
    </row>
    <row r="54" spans="1:8" ht="38.25">
      <c r="A54" s="37" t="str">
        <f>'[1]Liste'!B3</f>
        <v>Klasse</v>
      </c>
      <c r="B54" s="37" t="str">
        <f>'[1]Liste'!C3</f>
        <v>Name</v>
      </c>
      <c r="C54" s="37" t="str">
        <f>'[1]Liste'!D3</f>
        <v>Vorname</v>
      </c>
      <c r="D54" s="38" t="str">
        <f>'[1]Liste'!E3</f>
        <v>Verein / Verband / Bundesland</v>
      </c>
      <c r="E54" s="73" t="s">
        <v>18</v>
      </c>
      <c r="F54" s="147" t="s">
        <v>21</v>
      </c>
      <c r="H54" s="40"/>
    </row>
    <row r="55" spans="1:8" ht="12.75">
      <c r="A55" s="37"/>
      <c r="B55" s="37"/>
      <c r="C55" s="37"/>
      <c r="D55" s="37"/>
      <c r="E55" s="69"/>
      <c r="F55" s="40"/>
      <c r="H55" s="40"/>
    </row>
    <row r="56" spans="1:13" s="3" customFormat="1" ht="15.75">
      <c r="A56" s="55" t="s">
        <v>22</v>
      </c>
      <c r="B56" s="48" t="s">
        <v>34</v>
      </c>
      <c r="C56" s="48" t="s">
        <v>35</v>
      </c>
      <c r="D56" s="48" t="s">
        <v>36</v>
      </c>
      <c r="E56" s="135">
        <f aca="true" t="shared" si="8" ref="E56:E75">+K56</f>
        <v>758.5649999999999</v>
      </c>
      <c r="F56" s="40">
        <v>1</v>
      </c>
      <c r="J56" s="3" t="str">
        <f aca="true" t="shared" si="9" ref="J56:J75">C56&amp;" "&amp;B56</f>
        <v>Malte Krieger</v>
      </c>
      <c r="K56" s="149">
        <f>VLOOKUP(J56,'[1]Mehrkampf'!$Y:$Z,2,FALSE)</f>
        <v>758.5649999999999</v>
      </c>
      <c r="L56" s="139"/>
      <c r="M56" s="139"/>
    </row>
    <row r="57" spans="1:13" s="3" customFormat="1" ht="15.75">
      <c r="A57" s="55" t="s">
        <v>22</v>
      </c>
      <c r="B57" s="48" t="s">
        <v>32</v>
      </c>
      <c r="C57" s="48" t="s">
        <v>33</v>
      </c>
      <c r="D57" s="48" t="s">
        <v>28</v>
      </c>
      <c r="E57" s="135">
        <f t="shared" si="8"/>
        <v>739.3199999999999</v>
      </c>
      <c r="F57" s="40">
        <v>2</v>
      </c>
      <c r="J57" s="3" t="str">
        <f t="shared" si="9"/>
        <v>Evgeni Demin</v>
      </c>
      <c r="K57" s="149">
        <f>VLOOKUP(J57,'[1]Mehrkampf'!$Y:$Z,2,FALSE)</f>
        <v>739.3199999999999</v>
      </c>
      <c r="L57" s="139"/>
      <c r="M57" s="139"/>
    </row>
    <row r="58" spans="1:13" s="3" customFormat="1" ht="15.75">
      <c r="A58" s="55" t="s">
        <v>22</v>
      </c>
      <c r="B58" s="48" t="s">
        <v>29</v>
      </c>
      <c r="C58" s="48" t="s">
        <v>30</v>
      </c>
      <c r="D58" s="48" t="s">
        <v>31</v>
      </c>
      <c r="E58" s="135">
        <f t="shared" si="8"/>
        <v>722.47</v>
      </c>
      <c r="F58" s="40">
        <v>3</v>
      </c>
      <c r="H58" s="40"/>
      <c r="J58" s="3" t="str">
        <f t="shared" si="9"/>
        <v>Christian Petzold</v>
      </c>
      <c r="K58" s="149">
        <f>VLOOKUP(J58,'[1]Mehrkampf'!$Y:$Z,2,FALSE)</f>
        <v>722.47</v>
      </c>
      <c r="L58" s="139"/>
      <c r="M58" s="139"/>
    </row>
    <row r="59" spans="1:13" s="3" customFormat="1" ht="15.75">
      <c r="A59" s="55" t="s">
        <v>22</v>
      </c>
      <c r="B59" s="48" t="s">
        <v>26</v>
      </c>
      <c r="C59" s="48" t="s">
        <v>27</v>
      </c>
      <c r="D59" s="48" t="s">
        <v>28</v>
      </c>
      <c r="E59" s="135">
        <f t="shared" si="8"/>
        <v>719.1600000000001</v>
      </c>
      <c r="F59" s="40">
        <v>4</v>
      </c>
      <c r="H59" s="40"/>
      <c r="J59" s="3" t="str">
        <f t="shared" si="9"/>
        <v>Jean-Paul Kuhfahl</v>
      </c>
      <c r="K59" s="149">
        <f>VLOOKUP(J59,'[1]Mehrkampf'!$Y:$Z,2,FALSE)</f>
        <v>719.1600000000001</v>
      </c>
      <c r="L59" s="139"/>
      <c r="M59" s="139"/>
    </row>
    <row r="60" spans="1:13" s="3" customFormat="1" ht="15.75">
      <c r="A60" s="55" t="s">
        <v>22</v>
      </c>
      <c r="B60" s="48" t="s">
        <v>40</v>
      </c>
      <c r="C60" s="48" t="s">
        <v>41</v>
      </c>
      <c r="D60" s="48" t="s">
        <v>42</v>
      </c>
      <c r="E60" s="135">
        <f t="shared" si="8"/>
        <v>700.67</v>
      </c>
      <c r="F60" s="40">
        <v>5</v>
      </c>
      <c r="H60" s="40"/>
      <c r="J60" s="3" t="str">
        <f t="shared" si="9"/>
        <v>Charlie Räther</v>
      </c>
      <c r="K60" s="149">
        <f>VLOOKUP(J60,'[1]Mehrkampf'!$Y:$Z,2,FALSE)</f>
        <v>700.67</v>
      </c>
      <c r="L60" s="139"/>
      <c r="M60" s="139"/>
    </row>
    <row r="61" spans="1:13" s="3" customFormat="1" ht="15.75">
      <c r="A61" s="150" t="s">
        <v>22</v>
      </c>
      <c r="B61" s="99" t="s">
        <v>23</v>
      </c>
      <c r="C61" s="99" t="s">
        <v>24</v>
      </c>
      <c r="D61" s="99" t="s">
        <v>25</v>
      </c>
      <c r="E61" s="135">
        <f t="shared" si="8"/>
        <v>677.395</v>
      </c>
      <c r="F61" s="40">
        <v>6</v>
      </c>
      <c r="H61" s="40"/>
      <c r="J61" s="3" t="str">
        <f t="shared" si="9"/>
        <v>Dirk Schönberg</v>
      </c>
      <c r="K61" s="149">
        <f>VLOOKUP(J61,'[1]Mehrkampf'!$Y:$Z,2,FALSE)</f>
        <v>677.395</v>
      </c>
      <c r="L61" s="139"/>
      <c r="M61" s="139"/>
    </row>
    <row r="62" spans="1:13" s="3" customFormat="1" ht="15.75">
      <c r="A62" s="55" t="s">
        <v>22</v>
      </c>
      <c r="B62" s="48" t="s">
        <v>37</v>
      </c>
      <c r="C62" s="48" t="s">
        <v>38</v>
      </c>
      <c r="D62" s="48" t="s">
        <v>39</v>
      </c>
      <c r="E62" s="135">
        <f t="shared" si="8"/>
        <v>661.865</v>
      </c>
      <c r="F62" s="40">
        <v>7</v>
      </c>
      <c r="J62" s="3" t="str">
        <f t="shared" si="9"/>
        <v>Patrick Greese</v>
      </c>
      <c r="K62" s="149">
        <f>VLOOKUP(J62,'[1]Mehrkampf'!$Y:$Z,2,FALSE)</f>
        <v>661.865</v>
      </c>
      <c r="L62" s="139"/>
      <c r="M62" s="139"/>
    </row>
    <row r="63" spans="1:13" s="3" customFormat="1" ht="15.75">
      <c r="A63" s="55" t="s">
        <v>22</v>
      </c>
      <c r="B63" s="48" t="s">
        <v>46</v>
      </c>
      <c r="C63" s="48" t="s">
        <v>44</v>
      </c>
      <c r="D63" s="48" t="s">
        <v>39</v>
      </c>
      <c r="E63" s="135">
        <f t="shared" si="8"/>
        <v>659.1299999999999</v>
      </c>
      <c r="F63" s="40">
        <v>8</v>
      </c>
      <c r="J63" s="3" t="str">
        <f t="shared" si="9"/>
        <v>Daniel Baumann</v>
      </c>
      <c r="K63" s="149">
        <f>VLOOKUP(J63,'[1]Mehrkampf'!$Y:$Z,2,FALSE)</f>
        <v>659.1299999999999</v>
      </c>
      <c r="L63" s="139"/>
      <c r="M63" s="139"/>
    </row>
    <row r="64" spans="1:13" s="3" customFormat="1" ht="15.75">
      <c r="A64" s="55" t="s">
        <v>22</v>
      </c>
      <c r="B64" s="48" t="s">
        <v>43</v>
      </c>
      <c r="C64" s="48" t="s">
        <v>44</v>
      </c>
      <c r="D64" s="48" t="s">
        <v>45</v>
      </c>
      <c r="E64" s="135">
        <f t="shared" si="8"/>
        <v>641.855</v>
      </c>
      <c r="F64" s="40">
        <v>9</v>
      </c>
      <c r="J64" s="3" t="str">
        <f t="shared" si="9"/>
        <v>Daniel Schreiner</v>
      </c>
      <c r="K64" s="149">
        <f>VLOOKUP(J64,'[1]Mehrkampf'!$Y:$Z,2,FALSE)</f>
        <v>641.855</v>
      </c>
      <c r="L64" s="139"/>
      <c r="M64" s="139"/>
    </row>
    <row r="65" spans="1:13" s="3" customFormat="1" ht="15.75">
      <c r="A65" s="55" t="s">
        <v>22</v>
      </c>
      <c r="B65" s="48" t="s">
        <v>47</v>
      </c>
      <c r="C65" s="48" t="s">
        <v>48</v>
      </c>
      <c r="D65" s="48" t="s">
        <v>49</v>
      </c>
      <c r="E65" s="135">
        <f t="shared" si="8"/>
        <v>615.1400000000001</v>
      </c>
      <c r="F65" s="40">
        <v>10</v>
      </c>
      <c r="H65" s="40"/>
      <c r="J65" s="3" t="str">
        <f t="shared" si="9"/>
        <v>Martin Willam</v>
      </c>
      <c r="K65" s="149">
        <f>VLOOKUP(J65,'[1]Mehrkampf'!$Y:$Z,2,FALSE)</f>
        <v>615.1400000000001</v>
      </c>
      <c r="L65" s="139"/>
      <c r="M65" s="139"/>
    </row>
    <row r="66" spans="1:13" s="3" customFormat="1" ht="15.75">
      <c r="A66" s="55" t="s">
        <v>22</v>
      </c>
      <c r="B66" s="48" t="s">
        <v>61</v>
      </c>
      <c r="C66" s="48" t="s">
        <v>62</v>
      </c>
      <c r="D66" s="48" t="s">
        <v>63</v>
      </c>
      <c r="E66" s="135">
        <f t="shared" si="8"/>
        <v>571.5550000000001</v>
      </c>
      <c r="F66" s="40">
        <v>11</v>
      </c>
      <c r="H66" s="40"/>
      <c r="J66" s="3" t="str">
        <f t="shared" si="9"/>
        <v>Kai-Uwe Noffke</v>
      </c>
      <c r="K66" s="149">
        <f>VLOOKUP(J66,'[1]Mehrkampf'!$Y:$Z,2,FALSE)</f>
        <v>571.5550000000001</v>
      </c>
      <c r="L66" s="139"/>
      <c r="M66" s="139"/>
    </row>
    <row r="67" spans="1:13" s="3" customFormat="1" ht="15.75">
      <c r="A67" s="55" t="s">
        <v>22</v>
      </c>
      <c r="B67" s="48" t="s">
        <v>66</v>
      </c>
      <c r="C67" s="48" t="s">
        <v>58</v>
      </c>
      <c r="D67" s="48" t="s">
        <v>63</v>
      </c>
      <c r="E67" s="135">
        <f t="shared" si="8"/>
        <v>569.97</v>
      </c>
      <c r="F67" s="40">
        <v>12</v>
      </c>
      <c r="J67" s="3" t="str">
        <f t="shared" si="9"/>
        <v>Florian Denker</v>
      </c>
      <c r="K67" s="149">
        <f>VLOOKUP(J67,'[1]Mehrkampf'!$Y:$Z,2,FALSE)</f>
        <v>569.97</v>
      </c>
      <c r="L67" s="139"/>
      <c r="M67" s="139"/>
    </row>
    <row r="68" spans="1:13" s="3" customFormat="1" ht="15.75">
      <c r="A68" s="55" t="s">
        <v>22</v>
      </c>
      <c r="B68" s="48" t="s">
        <v>52</v>
      </c>
      <c r="C68" s="48" t="s">
        <v>53</v>
      </c>
      <c r="D68" s="48" t="s">
        <v>42</v>
      </c>
      <c r="E68" s="135">
        <f t="shared" si="8"/>
        <v>533.145</v>
      </c>
      <c r="F68" s="40">
        <v>13</v>
      </c>
      <c r="J68" s="3" t="str">
        <f t="shared" si="9"/>
        <v>Benjamin Lang</v>
      </c>
      <c r="K68" s="149">
        <f>VLOOKUP(J68,'[1]Mehrkampf'!$Y:$Z,2,FALSE)</f>
        <v>533.145</v>
      </c>
      <c r="L68" s="139"/>
      <c r="M68" s="139"/>
    </row>
    <row r="69" spans="1:13" s="3" customFormat="1" ht="15.75">
      <c r="A69" s="150" t="s">
        <v>22</v>
      </c>
      <c r="B69" s="99" t="s">
        <v>59</v>
      </c>
      <c r="C69" s="99" t="s">
        <v>60</v>
      </c>
      <c r="D69" s="99" t="s">
        <v>49</v>
      </c>
      <c r="E69" s="135">
        <f t="shared" si="8"/>
        <v>508.44500000000005</v>
      </c>
      <c r="F69" s="40">
        <v>14</v>
      </c>
      <c r="H69" s="40"/>
      <c r="J69" s="3" t="str">
        <f t="shared" si="9"/>
        <v>Raphael Berghoff</v>
      </c>
      <c r="K69" s="149">
        <f>VLOOKUP(J69,'[1]Mehrkampf'!$Y:$Z,2,FALSE)</f>
        <v>508.44500000000005</v>
      </c>
      <c r="L69" s="139"/>
      <c r="M69" s="139"/>
    </row>
    <row r="70" spans="1:11" ht="15.75">
      <c r="A70" s="150" t="s">
        <v>22</v>
      </c>
      <c r="B70" s="99" t="s">
        <v>67</v>
      </c>
      <c r="C70" s="99" t="s">
        <v>68</v>
      </c>
      <c r="D70" s="99" t="s">
        <v>69</v>
      </c>
      <c r="E70" s="135">
        <f t="shared" si="8"/>
        <v>469.715</v>
      </c>
      <c r="F70" s="40">
        <v>15</v>
      </c>
      <c r="J70" s="3" t="str">
        <f t="shared" si="9"/>
        <v>Kevin Manns</v>
      </c>
      <c r="K70" s="149">
        <f>VLOOKUP(J70,'[1]Mehrkampf'!$Y:$Z,2,FALSE)</f>
        <v>469.715</v>
      </c>
    </row>
    <row r="71" spans="1:11" ht="15.75">
      <c r="A71" s="55" t="s">
        <v>22</v>
      </c>
      <c r="B71" s="48" t="s">
        <v>54</v>
      </c>
      <c r="C71" s="48" t="s">
        <v>55</v>
      </c>
      <c r="D71" s="48" t="s">
        <v>49</v>
      </c>
      <c r="E71" s="135">
        <f t="shared" si="8"/>
        <v>445.5</v>
      </c>
      <c r="F71" s="40">
        <v>16</v>
      </c>
      <c r="J71" s="3" t="str">
        <f t="shared" si="9"/>
        <v>Sven Skeyde</v>
      </c>
      <c r="K71" s="149">
        <f>VLOOKUP(J71,'[1]Mehrkampf'!$Y:$Z,2,FALSE)</f>
        <v>445.5</v>
      </c>
    </row>
    <row r="72" spans="1:11" ht="15.75">
      <c r="A72" s="150" t="s">
        <v>22</v>
      </c>
      <c r="B72" s="99" t="s">
        <v>56</v>
      </c>
      <c r="C72" s="99" t="s">
        <v>48</v>
      </c>
      <c r="D72" s="99" t="s">
        <v>49</v>
      </c>
      <c r="E72" s="135">
        <f t="shared" si="8"/>
        <v>439.33</v>
      </c>
      <c r="F72" s="40">
        <v>17</v>
      </c>
      <c r="J72" s="3" t="str">
        <f t="shared" si="9"/>
        <v>Martin Joppe</v>
      </c>
      <c r="K72" s="149">
        <f>VLOOKUP(J72,'[1]Mehrkampf'!$Y:$Z,2,FALSE)</f>
        <v>439.33</v>
      </c>
    </row>
    <row r="73" spans="1:11" ht="15.75">
      <c r="A73" s="150" t="s">
        <v>22</v>
      </c>
      <c r="B73" s="99" t="s">
        <v>64</v>
      </c>
      <c r="C73" s="99" t="s">
        <v>65</v>
      </c>
      <c r="D73" s="99" t="s">
        <v>45</v>
      </c>
      <c r="E73" s="135">
        <f t="shared" si="8"/>
        <v>382.39</v>
      </c>
      <c r="F73" s="40">
        <v>18</v>
      </c>
      <c r="J73" s="3" t="str">
        <f t="shared" si="9"/>
        <v>Denis Schnurrenberger</v>
      </c>
      <c r="K73" s="149">
        <f>VLOOKUP(J73,'[1]Mehrkampf'!$Y:$Z,2,FALSE)</f>
        <v>382.39</v>
      </c>
    </row>
    <row r="74" spans="1:11" ht="15.75">
      <c r="A74" s="55" t="s">
        <v>22</v>
      </c>
      <c r="B74" s="48" t="s">
        <v>50</v>
      </c>
      <c r="C74" s="48" t="s">
        <v>51</v>
      </c>
      <c r="D74" s="48" t="s">
        <v>49</v>
      </c>
      <c r="E74" s="135">
        <f t="shared" si="8"/>
        <v>315.58</v>
      </c>
      <c r="F74" s="40">
        <v>19</v>
      </c>
      <c r="J74" s="3" t="str">
        <f t="shared" si="9"/>
        <v>Niklas Weber</v>
      </c>
      <c r="K74" s="149">
        <f>VLOOKUP(J74,'[1]Mehrkampf'!$Y:$Z,2,FALSE)</f>
        <v>315.58</v>
      </c>
    </row>
    <row r="75" spans="1:11" ht="15.75">
      <c r="A75" s="150" t="s">
        <v>22</v>
      </c>
      <c r="B75" s="99" t="s">
        <v>57</v>
      </c>
      <c r="C75" s="99" t="s">
        <v>58</v>
      </c>
      <c r="D75" s="99" t="s">
        <v>49</v>
      </c>
      <c r="E75" s="135">
        <f t="shared" si="8"/>
        <v>280.7</v>
      </c>
      <c r="F75" s="40">
        <v>20</v>
      </c>
      <c r="J75" s="3" t="str">
        <f t="shared" si="9"/>
        <v>Florian Stephan</v>
      </c>
      <c r="K75" s="149">
        <f>VLOOKUP(J75,'[1]Mehrkampf'!$Y:$Z,2,FALSE)</f>
        <v>280.7</v>
      </c>
    </row>
    <row r="76" spans="1:6" ht="12.75">
      <c r="A76" s="37"/>
      <c r="B76" s="37"/>
      <c r="C76" s="37"/>
      <c r="D76" s="37"/>
      <c r="E76" s="69"/>
      <c r="F76" s="40"/>
    </row>
    <row r="77" spans="1:6" ht="12.75">
      <c r="A77" s="37"/>
      <c r="B77" s="37"/>
      <c r="C77" s="37"/>
      <c r="D77" s="37"/>
      <c r="E77" s="69"/>
      <c r="F77" s="40"/>
    </row>
    <row r="78" spans="1:6" ht="12.75">
      <c r="A78" s="37"/>
      <c r="B78" s="37"/>
      <c r="C78" s="37"/>
      <c r="D78" s="37"/>
      <c r="E78" s="69"/>
      <c r="F78" s="40"/>
    </row>
    <row r="79" spans="1:6" ht="12.75">
      <c r="A79" s="37"/>
      <c r="B79" s="37"/>
      <c r="C79" s="37"/>
      <c r="D79" s="37"/>
      <c r="E79" s="69"/>
      <c r="F79" s="40"/>
    </row>
    <row r="80" spans="1:6" ht="12.75">
      <c r="A80" s="37"/>
      <c r="B80" s="37"/>
      <c r="C80" s="37"/>
      <c r="D80" s="37"/>
      <c r="E80" s="69"/>
      <c r="F80" s="40"/>
    </row>
    <row r="81" spans="1:6" ht="12.75">
      <c r="A81" s="37"/>
      <c r="B81" s="37"/>
      <c r="C81" s="37"/>
      <c r="D81" s="37"/>
      <c r="E81" s="69"/>
      <c r="F81" s="40"/>
    </row>
    <row r="82" spans="1:6" ht="12.75">
      <c r="A82" s="37"/>
      <c r="B82" s="37"/>
      <c r="C82" s="37"/>
      <c r="D82" s="37"/>
      <c r="E82" s="69"/>
      <c r="F82" s="40"/>
    </row>
    <row r="83" spans="1:6" ht="12.75">
      <c r="A83" s="37"/>
      <c r="B83" s="37"/>
      <c r="C83" s="37"/>
      <c r="D83" s="37"/>
      <c r="E83" s="69"/>
      <c r="F83" s="40"/>
    </row>
    <row r="84" spans="1:6" ht="12.75">
      <c r="A84" s="37"/>
      <c r="B84" s="37"/>
      <c r="C84" s="37"/>
      <c r="D84" s="37"/>
      <c r="E84" s="69"/>
      <c r="F84" s="40"/>
    </row>
    <row r="85" spans="1:6" ht="12.75">
      <c r="A85" s="37"/>
      <c r="B85" s="37"/>
      <c r="C85" s="37"/>
      <c r="D85" s="37"/>
      <c r="E85" s="69"/>
      <c r="F85" s="40"/>
    </row>
    <row r="86" spans="1:6" ht="12.75">
      <c r="A86" s="37"/>
      <c r="B86" s="37"/>
      <c r="C86" s="37"/>
      <c r="D86" s="37"/>
      <c r="E86" s="69"/>
      <c r="F86" s="40"/>
    </row>
    <row r="87" spans="1:6" ht="12.75">
      <c r="A87" s="37"/>
      <c r="B87" s="37"/>
      <c r="C87" s="37"/>
      <c r="D87" s="37"/>
      <c r="E87" s="69"/>
      <c r="F87" s="40"/>
    </row>
    <row r="88" spans="1:6" ht="12.75">
      <c r="A88" s="37"/>
      <c r="B88" s="37"/>
      <c r="C88" s="37"/>
      <c r="D88" s="37"/>
      <c r="E88" s="69"/>
      <c r="F88" s="40"/>
    </row>
    <row r="89" spans="1:6" ht="12.75">
      <c r="A89" s="37"/>
      <c r="B89" s="37"/>
      <c r="C89" s="37"/>
      <c r="D89" s="37"/>
      <c r="E89" s="69"/>
      <c r="F89" s="40"/>
    </row>
    <row r="90" spans="1:6" ht="12.75">
      <c r="A90" s="37"/>
      <c r="B90" s="37"/>
      <c r="C90" s="37"/>
      <c r="D90" s="37"/>
      <c r="E90" s="69"/>
      <c r="F90" s="40"/>
    </row>
    <row r="91" spans="1:6" ht="12.75">
      <c r="A91" s="37"/>
      <c r="B91" s="37"/>
      <c r="C91" s="37"/>
      <c r="D91" s="37"/>
      <c r="E91" s="69"/>
      <c r="F91" s="40"/>
    </row>
    <row r="92" spans="1:6" ht="12.75">
      <c r="A92" s="37"/>
      <c r="B92" s="37"/>
      <c r="C92" s="37"/>
      <c r="D92" s="37"/>
      <c r="E92" s="69"/>
      <c r="F92" s="40"/>
    </row>
    <row r="93" spans="1:6" ht="12.75">
      <c r="A93" s="37"/>
      <c r="B93" s="37"/>
      <c r="C93" s="37"/>
      <c r="D93" s="37"/>
      <c r="E93" s="69"/>
      <c r="F93" s="40"/>
    </row>
    <row r="94" spans="1:6" ht="12.75">
      <c r="A94" s="37"/>
      <c r="B94" s="37"/>
      <c r="C94" s="37"/>
      <c r="D94" s="37"/>
      <c r="E94" s="69"/>
      <c r="F94" s="40"/>
    </row>
    <row r="95" spans="1:6" ht="12.75">
      <c r="A95" s="37"/>
      <c r="B95" s="37"/>
      <c r="C95" s="37"/>
      <c r="D95" s="37"/>
      <c r="E95" s="69"/>
      <c r="F95" s="40"/>
    </row>
    <row r="96" spans="1:6" ht="12.75">
      <c r="A96" s="37"/>
      <c r="B96" s="37"/>
      <c r="C96" s="37"/>
      <c r="D96" s="37"/>
      <c r="E96" s="69"/>
      <c r="F96" s="40"/>
    </row>
    <row r="97" spans="1:6" ht="12.75">
      <c r="A97" s="37"/>
      <c r="B97" s="37"/>
      <c r="C97" s="37"/>
      <c r="D97" s="37"/>
      <c r="E97" s="69"/>
      <c r="F97" s="40"/>
    </row>
    <row r="98" ht="12.75">
      <c r="F98" s="40"/>
    </row>
    <row r="99" ht="12.75">
      <c r="F99" s="40"/>
    </row>
    <row r="100" ht="12.75">
      <c r="F100" s="40"/>
    </row>
    <row r="101" ht="12.75">
      <c r="F101" s="40"/>
    </row>
    <row r="102" ht="12.75">
      <c r="F102" s="40"/>
    </row>
    <row r="103" ht="12.75">
      <c r="F103" s="40"/>
    </row>
    <row r="104" ht="12.75">
      <c r="F104" s="40"/>
    </row>
    <row r="105" ht="12.75">
      <c r="F105" s="40"/>
    </row>
    <row r="106" ht="12.75">
      <c r="F106" s="40"/>
    </row>
  </sheetData>
  <sheetProtection/>
  <mergeCells count="2">
    <mergeCell ref="A1:H1"/>
    <mergeCell ref="A2:H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11.421875" style="36" customWidth="1"/>
    <col min="13" max="13" width="11.421875" style="15" customWidth="1"/>
  </cols>
  <sheetData>
    <row r="1" spans="1:15" s="4" customFormat="1" ht="15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"/>
      <c r="O1" s="3"/>
    </row>
    <row r="2" spans="1:15" s="4" customFormat="1" ht="15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"/>
      <c r="O2" s="3"/>
    </row>
    <row r="3" spans="1:15" s="4" customFormat="1" ht="15.75">
      <c r="A3" s="5" t="s">
        <v>2</v>
      </c>
      <c r="B3" s="1"/>
      <c r="C3" s="1"/>
      <c r="D3" s="1"/>
      <c r="E3" s="1"/>
      <c r="F3" s="1"/>
      <c r="G3" s="6"/>
      <c r="H3" s="2"/>
      <c r="I3" s="2"/>
      <c r="J3" s="2"/>
      <c r="K3" s="2"/>
      <c r="L3" s="2"/>
      <c r="M3" s="2"/>
      <c r="N3" s="2"/>
      <c r="O3" s="3"/>
    </row>
    <row r="4" spans="1:13" s="13" customFormat="1" ht="45">
      <c r="A4" s="7" t="s">
        <v>3</v>
      </c>
      <c r="B4" s="8" t="s">
        <v>4</v>
      </c>
      <c r="C4" s="9" t="s">
        <v>5</v>
      </c>
      <c r="D4" s="9"/>
      <c r="E4" s="9" t="s">
        <v>6</v>
      </c>
      <c r="F4" s="9"/>
      <c r="G4" s="9" t="s">
        <v>7</v>
      </c>
      <c r="H4" s="9"/>
      <c r="I4" s="10" t="s">
        <v>8</v>
      </c>
      <c r="J4" s="10" t="s">
        <v>9</v>
      </c>
      <c r="K4" s="10" t="s">
        <v>10</v>
      </c>
      <c r="L4" s="11" t="s">
        <v>11</v>
      </c>
      <c r="M4" s="12" t="s">
        <v>12</v>
      </c>
    </row>
    <row r="5" spans="1:11" ht="15">
      <c r="A5" s="14"/>
      <c r="C5">
        <v>3</v>
      </c>
      <c r="E5">
        <v>2</v>
      </c>
      <c r="G5">
        <v>1</v>
      </c>
      <c r="I5">
        <v>1</v>
      </c>
      <c r="J5">
        <v>2</v>
      </c>
      <c r="K5">
        <v>3</v>
      </c>
    </row>
    <row r="6" ht="15">
      <c r="A6" s="14"/>
    </row>
    <row r="7" ht="15">
      <c r="A7" s="16" t="s">
        <v>13</v>
      </c>
    </row>
    <row r="8" spans="1:13" ht="15">
      <c r="A8" s="17">
        <v>3</v>
      </c>
      <c r="B8" s="18" t="str">
        <f>VLOOKUP(A8,'[1]Liste'!R:U,4,FALSE)</f>
        <v>Berlin</v>
      </c>
      <c r="C8" s="19" t="str">
        <f>VLOOKUP($A8&amp;C$5,'[1]Liste'!$T:$W,4,FALSE)</f>
        <v>Evgeni Demin</v>
      </c>
      <c r="D8" s="19" t="str">
        <f>VLOOKUP(C8,'[1]Mehrkampf'!$Y:$AA,3,FALSE)</f>
        <v>7K</v>
      </c>
      <c r="E8" s="19" t="str">
        <f>VLOOKUP($A8&amp;E$5,'[1]Liste'!$T:$W,4,FALSE)</f>
        <v>Daniel Fischer</v>
      </c>
      <c r="F8" s="19" t="str">
        <f>VLOOKUP(E8,'[1]Mehrkampf'!$Y:$AA,3,FALSE)</f>
        <v>5K</v>
      </c>
      <c r="G8" s="19" t="str">
        <f>VLOOKUP($A8&amp;G$5,'[1]Liste'!$T:$W,4,FALSE)</f>
        <v>Dennis Leuthäuser</v>
      </c>
      <c r="H8" s="19" t="str">
        <f>VLOOKUP(G8,'[1]Mehrkampf'!$Y:$AA,3,FALSE)</f>
        <v>3K</v>
      </c>
      <c r="I8" s="20">
        <f>VLOOKUP(C8,'[1]Mehrkampf'!$Y:$Z,2,FALSE)</f>
        <v>739.3199999999999</v>
      </c>
      <c r="J8" s="20">
        <f>VLOOKUP(E8,'[1]Mehrkampf'!$Y:$Z,2,FALSE)</f>
        <v>456.615</v>
      </c>
      <c r="K8" s="20">
        <f>VLOOKUP(G8,'[1]Mehrkampf'!$Y:$Z,2,FALSE)</f>
        <v>209.495</v>
      </c>
      <c r="L8" s="20">
        <f aca="true" t="shared" si="0" ref="L8:L16">SUM(I8:K8)</f>
        <v>1405.4299999999998</v>
      </c>
      <c r="M8" s="21">
        <f aca="true" t="shared" si="1" ref="M8:M16">RANK(L8,$L$8:$L$16)</f>
        <v>1</v>
      </c>
    </row>
    <row r="9" spans="1:13" ht="15">
      <c r="A9" s="22">
        <v>8</v>
      </c>
      <c r="B9" s="23" t="str">
        <f>VLOOKUP(A9,'[1]Liste'!R:U,4,FALSE)</f>
        <v>Schleswig-Holstein</v>
      </c>
      <c r="C9" s="24" t="str">
        <f>VLOOKUP($A9&amp;C$5,'[1]Liste'!$T:$W,4,FALSE)</f>
        <v>Malte Krieger</v>
      </c>
      <c r="D9" s="24" t="str">
        <f>VLOOKUP(C9,'[1]Mehrkampf'!$Y:$AA,3,FALSE)</f>
        <v>7K</v>
      </c>
      <c r="E9" s="24" t="str">
        <f>VLOOKUP($A9&amp;E$5,'[1]Liste'!$T:$W,4,FALSE)</f>
        <v>Bastian Heiden</v>
      </c>
      <c r="F9" s="24" t="str">
        <f>VLOOKUP(E9,'[1]Mehrkampf'!$Y:$AA,3,FALSE)</f>
        <v>5K</v>
      </c>
      <c r="G9" s="24" t="str">
        <f>VLOOKUP($A9&amp;G$5,'[1]Liste'!$T:$W,4,FALSE)</f>
        <v>Marvin Maire</v>
      </c>
      <c r="H9" s="24" t="str">
        <f>VLOOKUP(G9,'[1]Mehrkampf'!$Y:$AA,3,FALSE)</f>
        <v>3K</v>
      </c>
      <c r="I9" s="25">
        <f>VLOOKUP(C9,'[1]Mehrkampf'!$Y:$Z,2,FALSE)</f>
        <v>758.5649999999999</v>
      </c>
      <c r="J9" s="25">
        <f>VLOOKUP(E9,'[1]Mehrkampf'!$Y:$Z,2,FALSE)</f>
        <v>408.865</v>
      </c>
      <c r="K9" s="25">
        <f>VLOOKUP(G9,'[1]Mehrkampf'!$Y:$Z,2,FALSE)</f>
        <v>201.475</v>
      </c>
      <c r="L9" s="25">
        <f t="shared" si="0"/>
        <v>1368.9049999999997</v>
      </c>
      <c r="M9" s="26">
        <f t="shared" si="1"/>
        <v>2</v>
      </c>
    </row>
    <row r="10" spans="1:13" ht="15">
      <c r="A10" s="22">
        <v>4</v>
      </c>
      <c r="B10" s="23" t="str">
        <f>VLOOKUP(A10,'[1]Liste'!R:U,4,FALSE)</f>
        <v>Berlin</v>
      </c>
      <c r="C10" s="24" t="str">
        <f>VLOOKUP($A10&amp;C$5,'[1]Liste'!$T:$W,4,FALSE)</f>
        <v>Jean-Paul Kuhfahl</v>
      </c>
      <c r="D10" s="24" t="str">
        <f>VLOOKUP(C10,'[1]Mehrkampf'!$Y:$AA,3,FALSE)</f>
        <v>7K</v>
      </c>
      <c r="E10" s="24" t="str">
        <f>VLOOKUP($A10&amp;E$5,'[1]Liste'!$T:$W,4,FALSE)</f>
        <v>David Brückner</v>
      </c>
      <c r="F10" s="24" t="str">
        <f>VLOOKUP(E10,'[1]Mehrkampf'!$Y:$AA,3,FALSE)</f>
        <v>5K</v>
      </c>
      <c r="G10" s="24" t="str">
        <f>VLOOKUP($A10&amp;G$5,'[1]Liste'!$T:$W,4,FALSE)</f>
        <v>Isabell Eggert</v>
      </c>
      <c r="H10" s="24" t="str">
        <f>VLOOKUP(G10,'[1]Mehrkampf'!$Y:$AA,3,FALSE)</f>
        <v>3K</v>
      </c>
      <c r="I10" s="25">
        <f>VLOOKUP(C10,'[1]Mehrkampf'!$Y:$Z,2,FALSE)</f>
        <v>719.1600000000001</v>
      </c>
      <c r="J10" s="25">
        <f>VLOOKUP(E10,'[1]Mehrkampf'!$Y:$Z,2,FALSE)</f>
        <v>369.49</v>
      </c>
      <c r="K10" s="25">
        <f>VLOOKUP(G10,'[1]Mehrkampf'!$Y:$Z,2,FALSE)</f>
        <v>208.35500000000002</v>
      </c>
      <c r="L10" s="25">
        <f t="shared" si="0"/>
        <v>1297.005</v>
      </c>
      <c r="M10" s="26">
        <f t="shared" si="1"/>
        <v>3</v>
      </c>
    </row>
    <row r="11" spans="1:13" ht="15">
      <c r="A11" s="22">
        <v>1</v>
      </c>
      <c r="B11" s="23" t="str">
        <f>VLOOKUP(A11,'[1]Liste'!R:U,4,FALSE)</f>
        <v>Rheinland-Pfalz</v>
      </c>
      <c r="C11" s="24" t="str">
        <f>VLOOKUP($A11&amp;C$5,'[1]Liste'!$T:$W,4,FALSE)</f>
        <v>Charlie Räther</v>
      </c>
      <c r="D11" s="24" t="str">
        <f>VLOOKUP(C11,'[1]Mehrkampf'!$Y:$AA,3,FALSE)</f>
        <v>7K</v>
      </c>
      <c r="E11" s="24" t="str">
        <f>VLOOKUP($A11&amp;E$5,'[1]Liste'!$T:$W,4,FALSE)</f>
        <v>Christian Bach</v>
      </c>
      <c r="F11" s="24" t="str">
        <f>VLOOKUP(E11,'[1]Mehrkampf'!$Y:$AA,3,FALSE)</f>
        <v>5K</v>
      </c>
      <c r="G11" s="24" t="str">
        <f>VLOOKUP($A11&amp;G$5,'[1]Liste'!$T:$W,4,FALSE)</f>
        <v>Jan Kaufmann</v>
      </c>
      <c r="H11" s="24" t="str">
        <f>VLOOKUP(G11,'[1]Mehrkampf'!$Y:$AA,3,FALSE)</f>
        <v>3K</v>
      </c>
      <c r="I11" s="25">
        <f>VLOOKUP(C11,'[1]Mehrkampf'!$Y:$Z,2,FALSE)</f>
        <v>700.67</v>
      </c>
      <c r="J11" s="25">
        <f>VLOOKUP(E11,'[1]Mehrkampf'!$Y:$Z,2,FALSE)</f>
        <v>401.525</v>
      </c>
      <c r="K11" s="25">
        <f>VLOOKUP(G11,'[1]Mehrkampf'!$Y:$Z,2,FALSE)</f>
        <v>156.06</v>
      </c>
      <c r="L11" s="25">
        <f t="shared" si="0"/>
        <v>1258.2549999999999</v>
      </c>
      <c r="M11" s="26">
        <f t="shared" si="1"/>
        <v>4</v>
      </c>
    </row>
    <row r="12" spans="1:13" ht="15">
      <c r="A12" s="22">
        <v>6</v>
      </c>
      <c r="B12" s="23" t="str">
        <f>VLOOKUP(A12,'[1]Liste'!R:U,4,FALSE)</f>
        <v>Bayern</v>
      </c>
      <c r="C12" s="24" t="str">
        <f>VLOOKUP($A12&amp;C$5,'[1]Liste'!$T:$W,4,FALSE)</f>
        <v>Daniel Schreiner</v>
      </c>
      <c r="D12" s="24" t="str">
        <f>VLOOKUP(C12,'[1]Mehrkampf'!$Y:$AA,3,FALSE)</f>
        <v>7K</v>
      </c>
      <c r="E12" s="24" t="str">
        <f>VLOOKUP($A12&amp;E$5,'[1]Liste'!$T:$W,4,FALSE)</f>
        <v>Lukas Bachhuber</v>
      </c>
      <c r="F12" s="24" t="str">
        <f>VLOOKUP(E12,'[1]Mehrkampf'!$Y:$AA,3,FALSE)</f>
        <v>5K</v>
      </c>
      <c r="G12" s="24" t="str">
        <f>VLOOKUP($A12&amp;G$5,'[1]Liste'!$T:$W,4,FALSE)</f>
        <v>Marius Fischer</v>
      </c>
      <c r="H12" s="24" t="str">
        <f>VLOOKUP(G12,'[1]Mehrkampf'!$Y:$AA,3,FALSE)</f>
        <v>3K</v>
      </c>
      <c r="I12" s="25">
        <f>VLOOKUP(C12,'[1]Mehrkampf'!$Y:$Z,2,FALSE)</f>
        <v>641.855</v>
      </c>
      <c r="J12" s="25">
        <f>VLOOKUP(E12,'[1]Mehrkampf'!$Y:$Z,2,FALSE)</f>
        <v>361.76500000000004</v>
      </c>
      <c r="K12" s="25">
        <f>VLOOKUP(G12,'[1]Mehrkampf'!$Y:$Z,2,FALSE)</f>
        <v>249.6</v>
      </c>
      <c r="L12" s="25">
        <f t="shared" si="0"/>
        <v>1253.22</v>
      </c>
      <c r="M12" s="26">
        <f t="shared" si="1"/>
        <v>5</v>
      </c>
    </row>
    <row r="13" spans="1:13" ht="15">
      <c r="A13" s="22">
        <v>7</v>
      </c>
      <c r="B13" s="23" t="str">
        <f>VLOOKUP(A13,'[1]Liste'!R:U,4,FALSE)</f>
        <v>Nordrhein -Westfalen</v>
      </c>
      <c r="C13" s="24" t="str">
        <f>VLOOKUP($A13&amp;C$5,'[1]Liste'!$T:$W,4,FALSE)</f>
        <v>Martin Willam</v>
      </c>
      <c r="D13" s="24" t="str">
        <f>VLOOKUP(C13,'[1]Mehrkampf'!$Y:$AA,3,FALSE)</f>
        <v>7K</v>
      </c>
      <c r="E13" s="24" t="str">
        <f>VLOOKUP($A13&amp;E$5,'[1]Liste'!$T:$W,4,FALSE)</f>
        <v>Maximilian Kozmin</v>
      </c>
      <c r="F13" s="24" t="str">
        <f>VLOOKUP(E13,'[1]Mehrkampf'!$Y:$AA,3,FALSE)</f>
        <v>5K</v>
      </c>
      <c r="G13" s="24" t="str">
        <f>VLOOKUP($A13&amp;G$5,'[1]Liste'!$T:$W,4,FALSE)</f>
        <v>Jonas Müskens</v>
      </c>
      <c r="H13" s="24" t="str">
        <f>VLOOKUP(G13,'[1]Mehrkampf'!$Y:$AA,3,FALSE)</f>
        <v>3K</v>
      </c>
      <c r="I13" s="25">
        <f>VLOOKUP(C13,'[1]Mehrkampf'!$Y:$Z,2,FALSE)</f>
        <v>615.1400000000001</v>
      </c>
      <c r="J13" s="25">
        <f>VLOOKUP(E13,'[1]Mehrkampf'!$Y:$Z,2,FALSE)</f>
        <v>334.49</v>
      </c>
      <c r="K13" s="25">
        <f>VLOOKUP(G13,'[1]Mehrkampf'!$Y:$Z,2,FALSE)</f>
        <v>253.175</v>
      </c>
      <c r="L13" s="25">
        <f t="shared" si="0"/>
        <v>1202.805</v>
      </c>
      <c r="M13" s="26">
        <f t="shared" si="1"/>
        <v>6</v>
      </c>
    </row>
    <row r="14" spans="1:13" ht="15">
      <c r="A14" s="22">
        <v>2</v>
      </c>
      <c r="B14" s="23" t="str">
        <f>VLOOKUP(A14,'[1]Liste'!R:U,4,FALSE)</f>
        <v>Rheinland-Pfalz</v>
      </c>
      <c r="C14" s="24" t="str">
        <f>VLOOKUP($A14&amp;C$5,'[1]Liste'!$T:$W,4,FALSE)</f>
        <v>Benjamin Lang</v>
      </c>
      <c r="D14" s="24" t="str">
        <f>VLOOKUP(C14,'[1]Mehrkampf'!$Y:$AA,3,FALSE)</f>
        <v>7K</v>
      </c>
      <c r="E14" s="24" t="str">
        <f>VLOOKUP($A14&amp;E$5,'[1]Liste'!$T:$W,4,FALSE)</f>
        <v>Michael Sexton</v>
      </c>
      <c r="F14" s="24" t="str">
        <f>VLOOKUP(E14,'[1]Mehrkampf'!$Y:$AA,3,FALSE)</f>
        <v>5K</v>
      </c>
      <c r="G14" s="24" t="str">
        <f>VLOOKUP($A14&amp;G$5,'[1]Liste'!$T:$W,4,FALSE)</f>
        <v>Tobias Morgenroth</v>
      </c>
      <c r="H14" s="24" t="str">
        <f>VLOOKUP(G14,'[1]Mehrkampf'!$Y:$AA,3,FALSE)</f>
        <v>3K</v>
      </c>
      <c r="I14" s="25">
        <f>VLOOKUP(C14,'[1]Mehrkampf'!$Y:$Z,2,FALSE)</f>
        <v>533.145</v>
      </c>
      <c r="J14" s="25">
        <f>VLOOKUP(E14,'[1]Mehrkampf'!$Y:$Z,2,FALSE)</f>
        <v>379.78999999999996</v>
      </c>
      <c r="K14" s="25">
        <f>VLOOKUP(G14,'[1]Mehrkampf'!$Y:$Z,2,FALSE)</f>
        <v>161.835</v>
      </c>
      <c r="L14" s="25">
        <f t="shared" si="0"/>
        <v>1074.77</v>
      </c>
      <c r="M14" s="26">
        <f t="shared" si="1"/>
        <v>7</v>
      </c>
    </row>
    <row r="15" spans="1:13" ht="15">
      <c r="A15" s="22">
        <v>5</v>
      </c>
      <c r="B15" s="23" t="str">
        <f>VLOOKUP(A15,'[1]Liste'!R:U,4,FALSE)</f>
        <v>Niedersachsen</v>
      </c>
      <c r="C15" s="24" t="str">
        <f>VLOOKUP($A15&amp;C$5,'[1]Liste'!$T:$W,4,FALSE)</f>
        <v>Kai-Uwe Noffke</v>
      </c>
      <c r="D15" s="24" t="str">
        <f>VLOOKUP(C15,'[1]Mehrkampf'!$Y:$AA,3,FALSE)</f>
        <v>7K</v>
      </c>
      <c r="E15" s="24" t="str">
        <f>VLOOKUP($A15&amp;E$5,'[1]Liste'!$T:$W,4,FALSE)</f>
        <v>Jan Geisler</v>
      </c>
      <c r="F15" s="24" t="str">
        <f>VLOOKUP(E15,'[1]Mehrkampf'!$Y:$AA,3,FALSE)</f>
        <v>5K</v>
      </c>
      <c r="G15" s="24" t="str">
        <f>VLOOKUP($A15&amp;G$5,'[1]Liste'!$T:$W,4,FALSE)</f>
        <v>Jens Stell</v>
      </c>
      <c r="H15" s="24" t="str">
        <f>VLOOKUP(G15,'[1]Mehrkampf'!$Y:$AA,3,FALSE)</f>
        <v>3K</v>
      </c>
      <c r="I15" s="25">
        <f>VLOOKUP(C15,'[1]Mehrkampf'!$Y:$Z,2,FALSE)</f>
        <v>571.5550000000001</v>
      </c>
      <c r="J15" s="25">
        <f>VLOOKUP(E15,'[1]Mehrkampf'!$Y:$Z,2,FALSE)</f>
        <v>359.88</v>
      </c>
      <c r="K15" s="25">
        <f>VLOOKUP(G15,'[1]Mehrkampf'!$Y:$Z,2,FALSE)</f>
        <v>104</v>
      </c>
      <c r="L15" s="25">
        <f t="shared" si="0"/>
        <v>1035.435</v>
      </c>
      <c r="M15" s="26">
        <f t="shared" si="1"/>
        <v>8</v>
      </c>
    </row>
    <row r="16" spans="1:13" ht="15">
      <c r="A16" s="27">
        <v>9</v>
      </c>
      <c r="B16" s="28" t="str">
        <f>VLOOKUP(A16,'[1]Liste'!R:U,4,FALSE)</f>
        <v>Nordrhein -Westfalen</v>
      </c>
      <c r="C16" s="29" t="str">
        <f>VLOOKUP($A16&amp;C$5,'[1]Liste'!$T:$W,4,FALSE)</f>
        <v>Niklas Weber</v>
      </c>
      <c r="D16" s="29" t="str">
        <f>VLOOKUP(C16,'[1]Mehrkampf'!$Y:$AA,3,FALSE)</f>
        <v>7K</v>
      </c>
      <c r="E16" s="29" t="str">
        <f>VLOOKUP($A16&amp;E$5,'[1]Liste'!$T:$W,4,FALSE)</f>
        <v>Hendrik Voß</v>
      </c>
      <c r="F16" s="29" t="str">
        <f>VLOOKUP(E16,'[1]Mehrkampf'!$Y:$AA,3,FALSE)</f>
        <v>5K</v>
      </c>
      <c r="G16" s="29" t="str">
        <f>VLOOKUP($A16&amp;G$5,'[1]Liste'!$T:$W,4,FALSE)</f>
        <v>Dennis Moschkau</v>
      </c>
      <c r="H16" s="29" t="str">
        <f>VLOOKUP(G16,'[1]Mehrkampf'!$Y:$AA,3,FALSE)</f>
        <v>3K</v>
      </c>
      <c r="I16" s="30">
        <f>VLOOKUP(C16,'[1]Mehrkampf'!$Y:$Z,2,FALSE)</f>
        <v>315.58</v>
      </c>
      <c r="J16" s="30">
        <f>VLOOKUP(E16,'[1]Mehrkampf'!$Y:$Z,2,FALSE)</f>
        <v>342.995</v>
      </c>
      <c r="K16" s="30">
        <f>VLOOKUP(G16,'[1]Mehrkampf'!$Y:$Z,2,FALSE)</f>
        <v>242.96</v>
      </c>
      <c r="L16" s="30">
        <f t="shared" si="0"/>
        <v>901.5350000000001</v>
      </c>
      <c r="M16" s="31">
        <f t="shared" si="1"/>
        <v>9</v>
      </c>
    </row>
    <row r="17" spans="1:13" s="33" customFormat="1" ht="15">
      <c r="A17" s="32"/>
      <c r="I17" s="34"/>
      <c r="J17" s="34"/>
      <c r="K17" s="34"/>
      <c r="L17" s="34"/>
      <c r="M17" s="35"/>
    </row>
    <row r="18" spans="1:13" s="33" customFormat="1" ht="15">
      <c r="A18" s="35" t="s">
        <v>14</v>
      </c>
      <c r="I18" s="34"/>
      <c r="J18" s="34"/>
      <c r="K18" s="34"/>
      <c r="L18" s="34"/>
      <c r="M18" s="35"/>
    </row>
    <row r="19" spans="1:13" ht="15">
      <c r="A19" s="17">
        <v>10</v>
      </c>
      <c r="B19" s="18" t="str">
        <f>VLOOKUP(A19,'[1]Liste'!R:U,4,FALSE)</f>
        <v>Bayern</v>
      </c>
      <c r="C19" s="19"/>
      <c r="D19" s="19"/>
      <c r="E19" s="19" t="str">
        <f>VLOOKUP($A19&amp;E$5,'[1]Liste'!$T:$W,4,FALSE)</f>
        <v>Jacqueline Aurnhammer</v>
      </c>
      <c r="F19" s="19" t="str">
        <f>VLOOKUP(E19,'[1]Mehrkampf'!$Y:$AA,3,FALSE)</f>
        <v>5K</v>
      </c>
      <c r="G19" s="19" t="str">
        <f>VLOOKUP($A19&amp;G$5,'[1]Liste'!$T:$W,4,FALSE)</f>
        <v>Andrea Maier</v>
      </c>
      <c r="H19" s="19" t="str">
        <f>VLOOKUP(G19,'[1]Mehrkampf'!$Y:$AA,3,FALSE)</f>
        <v>3K</v>
      </c>
      <c r="I19" s="20"/>
      <c r="J19" s="20">
        <f>VLOOKUP(E19,'[1]Mehrkampf'!$Y:$Z,2,FALSE)</f>
        <v>326.865</v>
      </c>
      <c r="K19" s="20">
        <f>VLOOKUP(G19,'[1]Mehrkampf'!$Y:$Z,2,FALSE)</f>
        <v>183.76</v>
      </c>
      <c r="L19" s="20">
        <f>SUM(I19:K19)</f>
        <v>510.625</v>
      </c>
      <c r="M19" s="21">
        <f>RANK(L19,$L$19:$L$22)</f>
        <v>1</v>
      </c>
    </row>
    <row r="20" spans="1:13" ht="15">
      <c r="A20" s="22">
        <v>11</v>
      </c>
      <c r="B20" s="23" t="str">
        <f>VLOOKUP(A20,'[1]Liste'!R:U,4,FALSE)</f>
        <v>Mecklenburg-Vorpommern</v>
      </c>
      <c r="C20" s="24"/>
      <c r="D20" s="24"/>
      <c r="E20" s="24" t="str">
        <f>VLOOKUP($A20&amp;E$5,'[1]Liste'!$T:$W,4,FALSE)</f>
        <v>Kathleen Ehrke</v>
      </c>
      <c r="F20" s="24" t="str">
        <f>VLOOKUP(E20,'[1]Mehrkampf'!$Y:$AA,3,FALSE)</f>
        <v>5K</v>
      </c>
      <c r="G20" s="24" t="str">
        <f>VLOOKUP($A20&amp;G$5,'[1]Liste'!$T:$W,4,FALSE)</f>
        <v>Maxi Greese</v>
      </c>
      <c r="H20" s="24" t="str">
        <f>VLOOKUP(G20,'[1]Mehrkampf'!$Y:$AA,3,FALSE)</f>
        <v>3K</v>
      </c>
      <c r="I20" s="25"/>
      <c r="J20" s="25">
        <f>VLOOKUP(E20,'[1]Mehrkampf'!$Y:$Z,2,FALSE)</f>
        <v>308.89</v>
      </c>
      <c r="K20" s="25">
        <f>VLOOKUP(G20,'[1]Mehrkampf'!$Y:$Z,2,FALSE)</f>
        <v>164.255</v>
      </c>
      <c r="L20" s="25">
        <f>SUM(I20:K20)</f>
        <v>473.145</v>
      </c>
      <c r="M20" s="26">
        <f>RANK(L20,$L$19:$L$22)</f>
        <v>2</v>
      </c>
    </row>
    <row r="21" spans="1:13" ht="15">
      <c r="A21" s="22">
        <v>13</v>
      </c>
      <c r="B21" s="23" t="str">
        <f>VLOOKUP(A21,'[1]Liste'!R:U,4,FALSE)</f>
        <v>Sachsen</v>
      </c>
      <c r="C21" s="24"/>
      <c r="D21" s="24"/>
      <c r="E21" s="24" t="str">
        <f>VLOOKUP($A21&amp;E$5,'[1]Liste'!$T:$W,4,FALSE)</f>
        <v>Julia Nitschke</v>
      </c>
      <c r="F21" s="24" t="str">
        <f>VLOOKUP(E21,'[1]Mehrkampf'!$Y:$AA,3,FALSE)</f>
        <v>3K</v>
      </c>
      <c r="G21" s="24" t="str">
        <f>VLOOKUP($A21&amp;G$5,'[1]Liste'!$T:$W,4,FALSE)</f>
        <v>Lisa-Marie Ramm</v>
      </c>
      <c r="H21" s="24" t="str">
        <f>VLOOKUP(G21,'[1]Mehrkampf'!$Y:$AA,3,FALSE)</f>
        <v>3K</v>
      </c>
      <c r="I21" s="25"/>
      <c r="J21" s="25">
        <f>VLOOKUP(E21,'[1]Mehrkampf'!$Y:$Z,2,FALSE)</f>
        <v>222.64499999999998</v>
      </c>
      <c r="K21" s="25">
        <f>VLOOKUP(G21,'[1]Mehrkampf'!$Y:$Z,2,FALSE)</f>
        <v>210.99</v>
      </c>
      <c r="L21" s="25">
        <f>SUM(I21:K21)</f>
        <v>433.635</v>
      </c>
      <c r="M21" s="26">
        <f>RANK(L21,$L$19:$L$22)</f>
        <v>3</v>
      </c>
    </row>
    <row r="22" spans="1:13" ht="15">
      <c r="A22" s="27">
        <v>12</v>
      </c>
      <c r="B22" s="28" t="str">
        <f>VLOOKUP(A22,'[1]Liste'!R:U,4,FALSE)</f>
        <v>Rheinland-Pfalz</v>
      </c>
      <c r="C22" s="29"/>
      <c r="D22" s="29"/>
      <c r="E22" s="29" t="str">
        <f>VLOOKUP($A22&amp;E$5,'[1]Liste'!$T:$W,4,FALSE)</f>
        <v>Sandra Lang</v>
      </c>
      <c r="F22" s="29" t="str">
        <f>VLOOKUP(E22,'[1]Mehrkampf'!$Y:$AA,3,FALSE)</f>
        <v>5K</v>
      </c>
      <c r="G22" s="29" t="str">
        <f>VLOOKUP($A22&amp;G$5,'[1]Liste'!$T:$W,4,FALSE)</f>
        <v>Svenja Gräf</v>
      </c>
      <c r="H22" s="29" t="str">
        <f>VLOOKUP(G22,'[1]Mehrkampf'!$Y:$AA,3,FALSE)</f>
        <v>3K</v>
      </c>
      <c r="I22" s="30"/>
      <c r="J22" s="30">
        <f>VLOOKUP(E22,'[1]Mehrkampf'!$Y:$Z,2,FALSE)</f>
        <v>182.95</v>
      </c>
      <c r="K22" s="30">
        <f>VLOOKUP(G22,'[1]Mehrkampf'!$Y:$Z,2,FALSE)</f>
        <v>140.96</v>
      </c>
      <c r="L22" s="30">
        <f>SUM(I22:K22)</f>
        <v>323.90999999999997</v>
      </c>
      <c r="M22" s="31">
        <f>RANK(L22,$L$19:$L$22)</f>
        <v>4</v>
      </c>
    </row>
  </sheetData>
  <sheetProtection/>
  <mergeCells count="2">
    <mergeCell ref="A1:M1"/>
    <mergeCell ref="A2:M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</dc:creator>
  <cp:keywords/>
  <dc:description/>
  <cp:lastModifiedBy>Krimi</cp:lastModifiedBy>
  <dcterms:created xsi:type="dcterms:W3CDTF">2008-08-16T11:32:21Z</dcterms:created>
  <dcterms:modified xsi:type="dcterms:W3CDTF">2008-08-17T13:25:13Z</dcterms:modified>
  <cp:category/>
  <cp:version/>
  <cp:contentType/>
  <cp:contentStatus/>
</cp:coreProperties>
</file>