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<sst xmlns="http://schemas.openxmlformats.org/spreadsheetml/2006/main" count="133" uniqueCount="68">
  <si>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</si>
  <si>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</si>
  <si>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</si>
  <si>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</si>
  <si>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</si>
  <si>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</si>
  <si>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</si>
  <si>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</si>
  <si>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</si>
  <si>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</si>
  <si>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</si>
  <si>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</si>
  <si>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Fliege Weit Zeihand</t>
  </si>
  <si>
    <t>Gewicht Weit 18g</t>
  </si>
  <si>
    <t>Siebenkampf</t>
  </si>
  <si>
    <t>1. Wurf</t>
  </si>
  <si>
    <t>2. Wurf</t>
  </si>
  <si>
    <t>gesamt</t>
  </si>
  <si>
    <t>Präzision</t>
  </si>
  <si>
    <t>Ziel</t>
  </si>
  <si>
    <t>m</t>
  </si>
  <si>
    <t>Punkte</t>
  </si>
  <si>
    <t>Merten</t>
  </si>
  <si>
    <t>Sabine</t>
  </si>
  <si>
    <t>Eberhardt</t>
  </si>
  <si>
    <t>Andrea</t>
  </si>
  <si>
    <t>Petri Heil Gützkow</t>
  </si>
  <si>
    <t>Gath</t>
  </si>
  <si>
    <t>Benjamin</t>
  </si>
  <si>
    <t>LM</t>
  </si>
  <si>
    <t>Weigel</t>
  </si>
  <si>
    <t>Thomas</t>
  </si>
  <si>
    <t>Paege</t>
  </si>
  <si>
    <t>Oliver</t>
  </si>
  <si>
    <t>Ralf</t>
  </si>
  <si>
    <t>Nowak</t>
  </si>
  <si>
    <t>Lutz</t>
  </si>
  <si>
    <t>Oelke</t>
  </si>
  <si>
    <t>Heinz</t>
  </si>
  <si>
    <t>Demin</t>
  </si>
  <si>
    <t>Evgeni</t>
  </si>
  <si>
    <t>AJM</t>
  </si>
  <si>
    <t>Brückner</t>
  </si>
  <si>
    <t>David</t>
  </si>
  <si>
    <t>BJM</t>
  </si>
  <si>
    <t>Wolfgang</t>
  </si>
  <si>
    <t>Dana</t>
  </si>
  <si>
    <t>Pfeffer</t>
  </si>
  <si>
    <t>Fabian</t>
  </si>
  <si>
    <t>Patrik</t>
  </si>
  <si>
    <t>Kahtleen</t>
  </si>
  <si>
    <t>Behm</t>
  </si>
  <si>
    <t>Maxi</t>
  </si>
  <si>
    <t>AJW</t>
  </si>
  <si>
    <t>Tim</t>
  </si>
  <si>
    <t>DJW</t>
  </si>
  <si>
    <t>Ehrke</t>
  </si>
  <si>
    <t>Gresse</t>
  </si>
  <si>
    <t>Greese</t>
  </si>
  <si>
    <t>Scheck</t>
  </si>
  <si>
    <t>Maximilian</t>
  </si>
  <si>
    <t>Demmin</t>
  </si>
  <si>
    <t>DJM</t>
  </si>
  <si>
    <t>S</t>
  </si>
  <si>
    <t>LD</t>
  </si>
  <si>
    <t xml:space="preserve">SC Borussia 1920 Friedrichsf. </t>
  </si>
  <si>
    <t>Ergebnisliste  Osterturnier des SC Borussia 1920 in Gützkow 21./22.03.2008</t>
  </si>
  <si>
    <t>Rothenklempenow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</si>
</sst>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  <numFmt numFmtId="178" formatCode="0.0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9"/>
  <sheetViews>
    <sheetView tabSelected="1" zoomScalePageLayoutView="0" workbookViewId="0" topLeftCell="A1">
      <selection activeCell="G28" sqref="G28"/>
    </sheetView>
  </sheetViews>
  <sheetFormatPr defaultColWidth="10.00390625" defaultRowHeight="12.75"/>
  <cols>
    <col min="1" max="1" width="9.421875" style="5" customWidth="1"/>
    <col min="2" max="2" width="8.421875" style="5" customWidth="1"/>
    <col min="3" max="3" width="20.57421875" style="23" customWidth="1"/>
    <col min="4" max="4" width="7.57421875" style="6" customWidth="1"/>
    <col min="5" max="5" width="10.00390625" style="1" customWidth="1"/>
    <col min="6" max="6" width="8.421875" style="3" customWidth="1"/>
    <col min="7" max="7" width="8.421875" style="2" customWidth="1"/>
    <col min="8" max="8" width="7.7109375" style="3" customWidth="1"/>
    <col min="9" max="9" width="7.421875" style="9" customWidth="1"/>
    <col min="10" max="10" width="6.7109375" style="9" customWidth="1"/>
    <col min="11" max="11" width="10.00390625" style="3" customWidth="1"/>
    <col min="12" max="13" width="10.00390625" style="4" customWidth="1"/>
    <col min="14" max="14" width="10.00390625" style="20" customWidth="1"/>
    <col min="15" max="15" width="11.140625" style="5" customWidth="1"/>
    <col min="16" max="16" width="8.140625" style="5" customWidth="1"/>
    <col min="17" max="17" width="21.421875" style="5" customWidth="1"/>
    <col min="18" max="18" width="8.140625" style="5" customWidth="1"/>
    <col min="19" max="21" width="10.00390625" style="3" customWidth="1"/>
    <col min="22" max="22" width="7.7109375" style="3" customWidth="1"/>
    <col min="23" max="23" width="9.57421875" style="5" customWidth="1"/>
    <col min="24" max="24" width="10.00390625" style="4" customWidth="1"/>
    <col min="25" max="16384" width="10.00390625" style="5" customWidth="1"/>
  </cols>
  <sheetData>
    <row r="1" spans="1:21" ht="12.75">
      <c r="A1" s="26" t="s">
        <v>66</v>
      </c>
      <c r="B1" s="27"/>
      <c r="C1" s="27"/>
      <c r="D1" s="27"/>
      <c r="E1" s="27"/>
      <c r="F1" s="27"/>
      <c r="G1" s="27"/>
      <c r="H1" s="27"/>
      <c r="M1" s="10" t="s">
        <v>0</v>
      </c>
      <c r="O1" s="27" t="str">
        <f>A1</f>
        <v>Ergebnisliste  Osterturnier des SC Borussia 1920 in Gützkow 21./22.03.2008</v>
      </c>
      <c r="P1" s="27"/>
      <c r="Q1" s="27"/>
      <c r="R1" s="27"/>
      <c r="S1" s="27"/>
      <c r="T1" s="27"/>
      <c r="U1" s="27"/>
    </row>
    <row r="2" spans="1:26" ht="12.75">
      <c r="A2" s="19"/>
      <c r="Z2" s="22" t="s">
        <v>1</v>
      </c>
    </row>
    <row r="3" spans="1:136" s="8" customFormat="1" ht="12.75">
      <c r="A3" s="8" t="s">
        <v>2</v>
      </c>
      <c r="B3" s="8" t="s">
        <v>3</v>
      </c>
      <c r="C3" s="24" t="s">
        <v>4</v>
      </c>
      <c r="D3" s="7" t="s">
        <v>5</v>
      </c>
      <c r="E3" s="13" t="s">
        <v>6</v>
      </c>
      <c r="F3" s="12" t="s">
        <v>7</v>
      </c>
      <c r="G3" s="16"/>
      <c r="H3" s="12"/>
      <c r="I3" s="14" t="s">
        <v>8</v>
      </c>
      <c r="J3" s="14" t="s">
        <v>8</v>
      </c>
      <c r="K3" s="12" t="s">
        <v>9</v>
      </c>
      <c r="L3" s="11"/>
      <c r="M3" s="11" t="s">
        <v>10</v>
      </c>
      <c r="N3" s="21" t="s">
        <v>11</v>
      </c>
      <c r="O3" s="8" t="s">
        <v>2</v>
      </c>
      <c r="P3" s="8" t="s">
        <v>3</v>
      </c>
      <c r="Q3" s="8" t="s">
        <v>4</v>
      </c>
      <c r="R3" s="7" t="s">
        <v>5</v>
      </c>
      <c r="S3" s="12" t="s">
        <v>12</v>
      </c>
      <c r="T3" s="12"/>
      <c r="U3" s="12"/>
      <c r="V3" s="12" t="s">
        <v>13</v>
      </c>
      <c r="X3" s="11" t="s">
        <v>14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3:136" s="8" customFormat="1" ht="12.75">
      <c r="C4" s="24"/>
      <c r="D4" s="7"/>
      <c r="E4" s="13"/>
      <c r="F4" s="17" t="s">
        <v>15</v>
      </c>
      <c r="G4" s="18" t="s">
        <v>16</v>
      </c>
      <c r="H4" s="17" t="s">
        <v>17</v>
      </c>
      <c r="I4" s="14" t="s">
        <v>18</v>
      </c>
      <c r="J4" s="14" t="s">
        <v>19</v>
      </c>
      <c r="K4" s="17" t="s">
        <v>20</v>
      </c>
      <c r="L4" s="15" t="s">
        <v>21</v>
      </c>
      <c r="M4" s="11"/>
      <c r="N4" s="21"/>
      <c r="R4" s="7"/>
      <c r="S4" s="17" t="s">
        <v>15</v>
      </c>
      <c r="T4" s="17" t="s">
        <v>16</v>
      </c>
      <c r="U4" s="12" t="s">
        <v>17</v>
      </c>
      <c r="V4" s="17" t="s">
        <v>20</v>
      </c>
      <c r="W4" s="8" t="s">
        <v>21</v>
      </c>
      <c r="X4" s="11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s="8" customFormat="1" ht="12.75">
      <c r="A5" s="8" t="s">
        <v>24</v>
      </c>
      <c r="B5" s="8" t="s">
        <v>25</v>
      </c>
      <c r="C5" s="24" t="s">
        <v>26</v>
      </c>
      <c r="D5" s="7" t="s">
        <v>63</v>
      </c>
      <c r="E5" s="13">
        <v>50</v>
      </c>
      <c r="F5" s="12">
        <v>30.91</v>
      </c>
      <c r="G5" s="12">
        <v>29.86</v>
      </c>
      <c r="H5" s="12">
        <f>SUM(F5+G5)</f>
        <v>60.769999999999996</v>
      </c>
      <c r="I5" s="14">
        <v>64</v>
      </c>
      <c r="J5" s="14">
        <v>65</v>
      </c>
      <c r="K5" s="12">
        <v>44.32</v>
      </c>
      <c r="L5" s="11">
        <f>SUM(K5*1.5)</f>
        <v>66.48</v>
      </c>
      <c r="M5" s="11">
        <f>SUM(I5+J5+L5)</f>
        <v>195.48000000000002</v>
      </c>
      <c r="N5" s="21">
        <f>SUM(E5+H5+I5+J5+L5)</f>
        <v>306.25</v>
      </c>
      <c r="R5" s="7"/>
      <c r="S5" s="12"/>
      <c r="T5" s="12"/>
      <c r="U5" s="12"/>
      <c r="V5" s="12"/>
      <c r="X5" s="1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s="8" customFormat="1" ht="12.75">
      <c r="A6" s="8" t="s">
        <v>22</v>
      </c>
      <c r="B6" s="8" t="s">
        <v>23</v>
      </c>
      <c r="C6" s="25" t="s">
        <v>65</v>
      </c>
      <c r="D6" s="7" t="s">
        <v>63</v>
      </c>
      <c r="E6" s="13"/>
      <c r="F6" s="12"/>
      <c r="G6" s="12"/>
      <c r="H6" s="12"/>
      <c r="I6" s="14">
        <v>58</v>
      </c>
      <c r="J6" s="14">
        <v>45</v>
      </c>
      <c r="K6" s="12">
        <v>36.94</v>
      </c>
      <c r="L6" s="11">
        <f aca="true" t="shared" si="0" ref="L6:L27">SUM(K6*1.5)</f>
        <v>55.41</v>
      </c>
      <c r="M6" s="11">
        <f aca="true" t="shared" si="1" ref="M6:M27">SUM(I6+J6+L6)</f>
        <v>158.41</v>
      </c>
      <c r="N6" s="21"/>
      <c r="R6" s="7"/>
      <c r="S6" s="12"/>
      <c r="T6" s="12"/>
      <c r="U6" s="12"/>
      <c r="V6" s="12"/>
      <c r="X6" s="11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s="8" customFormat="1" ht="12.75">
      <c r="A7" s="8" t="s">
        <v>24</v>
      </c>
      <c r="B7" s="8" t="s">
        <v>46</v>
      </c>
      <c r="C7" s="24" t="s">
        <v>26</v>
      </c>
      <c r="D7" s="7" t="s">
        <v>64</v>
      </c>
      <c r="E7" s="13">
        <v>40</v>
      </c>
      <c r="F7" s="12">
        <v>27.35</v>
      </c>
      <c r="G7" s="12">
        <v>25.3</v>
      </c>
      <c r="H7" s="12">
        <f>SUM(F7+G7)</f>
        <v>52.650000000000006</v>
      </c>
      <c r="I7" s="8">
        <v>46</v>
      </c>
      <c r="J7" s="14">
        <v>20</v>
      </c>
      <c r="K7" s="12">
        <v>51.19</v>
      </c>
      <c r="L7" s="11">
        <f t="shared" si="0"/>
        <v>76.785</v>
      </c>
      <c r="M7" s="11">
        <f>SUM(I7+J7+L7)</f>
        <v>142.785</v>
      </c>
      <c r="N7" s="21">
        <f>SUM(E7+H7+I7+J7+L7)</f>
        <v>235.435</v>
      </c>
      <c r="R7" s="7"/>
      <c r="S7" s="12"/>
      <c r="T7" s="16"/>
      <c r="U7" s="12"/>
      <c r="V7" s="12"/>
      <c r="X7" s="11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3:136" s="8" customFormat="1" ht="12.75">
      <c r="C8" s="24"/>
      <c r="D8" s="7"/>
      <c r="E8" s="13"/>
      <c r="F8" s="12"/>
      <c r="G8" s="12"/>
      <c r="H8" s="12"/>
      <c r="J8" s="14"/>
      <c r="K8" s="12"/>
      <c r="L8" s="11"/>
      <c r="M8" s="11"/>
      <c r="N8" s="21"/>
      <c r="R8" s="7"/>
      <c r="S8" s="12"/>
      <c r="T8" s="16"/>
      <c r="U8" s="12"/>
      <c r="V8" s="12"/>
      <c r="X8" s="1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s="8" customFormat="1" ht="12.75">
      <c r="A9" s="8" t="s">
        <v>56</v>
      </c>
      <c r="B9" s="8" t="s">
        <v>50</v>
      </c>
      <c r="C9" s="24" t="s">
        <v>67</v>
      </c>
      <c r="D9" s="7" t="s">
        <v>53</v>
      </c>
      <c r="E9" s="13">
        <v>70</v>
      </c>
      <c r="F9" s="12">
        <v>42.14</v>
      </c>
      <c r="G9" s="12">
        <v>39.14</v>
      </c>
      <c r="H9" s="12">
        <f aca="true" t="shared" si="2" ref="H9:H25">SUM(F9+G9)</f>
        <v>81.28</v>
      </c>
      <c r="I9" s="8">
        <v>90</v>
      </c>
      <c r="J9" s="14">
        <v>50</v>
      </c>
      <c r="K9" s="12">
        <v>55.97</v>
      </c>
      <c r="L9" s="11">
        <f t="shared" si="0"/>
        <v>83.955</v>
      </c>
      <c r="M9" s="11">
        <f t="shared" si="1"/>
        <v>223.95499999999998</v>
      </c>
      <c r="N9" s="21">
        <f aca="true" t="shared" si="3" ref="N9:N27">SUM(E9+H9+I9+J9+L9)</f>
        <v>375.23499999999996</v>
      </c>
      <c r="R9" s="7"/>
      <c r="S9" s="12"/>
      <c r="T9" s="16"/>
      <c r="U9" s="12"/>
      <c r="V9" s="12"/>
      <c r="X9" s="11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s="8" customFormat="1" ht="12.75">
      <c r="A10" s="8" t="s">
        <v>57</v>
      </c>
      <c r="B10" s="8" t="s">
        <v>52</v>
      </c>
      <c r="C10" s="24" t="s">
        <v>67</v>
      </c>
      <c r="D10" s="7" t="s">
        <v>55</v>
      </c>
      <c r="E10" s="13"/>
      <c r="F10" s="12"/>
      <c r="G10" s="12"/>
      <c r="H10" s="12"/>
      <c r="I10" s="14">
        <v>46</v>
      </c>
      <c r="J10" s="14">
        <v>25</v>
      </c>
      <c r="K10" s="12">
        <v>43.03</v>
      </c>
      <c r="L10" s="11">
        <f t="shared" si="0"/>
        <v>64.545</v>
      </c>
      <c r="M10" s="11">
        <f t="shared" si="1"/>
        <v>135.54500000000002</v>
      </c>
      <c r="N10" s="21"/>
      <c r="R10" s="7"/>
      <c r="S10" s="12"/>
      <c r="T10" s="16"/>
      <c r="U10" s="12"/>
      <c r="V10" s="12"/>
      <c r="X10" s="11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3:136" s="8" customFormat="1" ht="12.75">
      <c r="C11" s="24"/>
      <c r="D11" s="7"/>
      <c r="E11" s="13"/>
      <c r="F11" s="12"/>
      <c r="G11" s="12"/>
      <c r="H11" s="12"/>
      <c r="J11" s="14"/>
      <c r="K11" s="12"/>
      <c r="L11" s="11"/>
      <c r="M11" s="11"/>
      <c r="N11" s="21"/>
      <c r="R11" s="7"/>
      <c r="S11" s="12"/>
      <c r="T11" s="16"/>
      <c r="U11" s="12"/>
      <c r="V11" s="12"/>
      <c r="X11" s="1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s="8" customFormat="1" ht="12.75">
      <c r="A12" s="8" t="s">
        <v>27</v>
      </c>
      <c r="B12" s="8" t="s">
        <v>28</v>
      </c>
      <c r="C12" s="25" t="s">
        <v>65</v>
      </c>
      <c r="D12" s="7" t="s">
        <v>29</v>
      </c>
      <c r="E12" s="13">
        <v>100</v>
      </c>
      <c r="F12" s="12">
        <v>53.11</v>
      </c>
      <c r="G12" s="12">
        <v>53.36</v>
      </c>
      <c r="H12" s="12">
        <f>SUM(F12+G12)</f>
        <v>106.47</v>
      </c>
      <c r="I12" s="8">
        <v>98</v>
      </c>
      <c r="J12" s="14">
        <v>95</v>
      </c>
      <c r="K12" s="12">
        <v>69.61</v>
      </c>
      <c r="L12" s="11">
        <f t="shared" si="0"/>
        <v>104.41499999999999</v>
      </c>
      <c r="M12" s="11">
        <f t="shared" si="1"/>
        <v>297.41499999999996</v>
      </c>
      <c r="N12" s="21">
        <f t="shared" si="3"/>
        <v>503.885</v>
      </c>
      <c r="O12" s="8" t="s">
        <v>27</v>
      </c>
      <c r="P12" s="8" t="s">
        <v>28</v>
      </c>
      <c r="Q12" s="8" t="str">
        <f aca="true" t="shared" si="4" ref="Q12:Q25">C12</f>
        <v>SC Borussia 1920 Friedrichsf. </v>
      </c>
      <c r="R12" s="7" t="str">
        <f aca="true" t="shared" si="5" ref="R12:R25">D12</f>
        <v>LM</v>
      </c>
      <c r="S12" s="12">
        <v>69.1</v>
      </c>
      <c r="T12" s="16">
        <v>66.69</v>
      </c>
      <c r="U12" s="12">
        <f aca="true" t="shared" si="6" ref="U12:U25">SUM(S12+T12)</f>
        <v>135.79</v>
      </c>
      <c r="V12" s="12">
        <v>98.21</v>
      </c>
      <c r="W12" s="11">
        <f aca="true" t="shared" si="7" ref="W12:W25">SUM(V12*1.5)</f>
        <v>147.315</v>
      </c>
      <c r="X12" s="11">
        <f aca="true" t="shared" si="8" ref="X12:X25">SUM(N12+U12+W12)</f>
        <v>786.99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6" s="8" customFormat="1" ht="12.75">
      <c r="A13" s="8" t="s">
        <v>30</v>
      </c>
      <c r="B13" s="8" t="s">
        <v>31</v>
      </c>
      <c r="C13" s="25" t="s">
        <v>65</v>
      </c>
      <c r="D13" s="7" t="s">
        <v>29</v>
      </c>
      <c r="E13" s="13">
        <v>100</v>
      </c>
      <c r="F13" s="12">
        <v>47</v>
      </c>
      <c r="G13" s="12">
        <v>48.97</v>
      </c>
      <c r="H13" s="12">
        <f t="shared" si="2"/>
        <v>95.97</v>
      </c>
      <c r="I13" s="8">
        <v>96</v>
      </c>
      <c r="J13" s="14">
        <v>100</v>
      </c>
      <c r="K13" s="12">
        <v>66.68</v>
      </c>
      <c r="L13" s="11">
        <f t="shared" si="0"/>
        <v>100.02000000000001</v>
      </c>
      <c r="M13" s="11">
        <f t="shared" si="1"/>
        <v>296.02</v>
      </c>
      <c r="N13" s="21">
        <f t="shared" si="3"/>
        <v>491.99</v>
      </c>
      <c r="O13" s="8" t="s">
        <v>30</v>
      </c>
      <c r="P13" s="8" t="s">
        <v>31</v>
      </c>
      <c r="Q13" s="8" t="str">
        <f t="shared" si="4"/>
        <v>SC Borussia 1920 Friedrichsf. </v>
      </c>
      <c r="R13" s="7" t="str">
        <f t="shared" si="5"/>
        <v>LM</v>
      </c>
      <c r="S13" s="12">
        <v>62.73</v>
      </c>
      <c r="T13" s="16">
        <v>61.49</v>
      </c>
      <c r="U13" s="12">
        <f t="shared" si="6"/>
        <v>124.22</v>
      </c>
      <c r="V13" s="12">
        <v>111.86</v>
      </c>
      <c r="W13" s="11">
        <f t="shared" si="7"/>
        <v>167.79</v>
      </c>
      <c r="X13" s="11">
        <f t="shared" si="8"/>
        <v>784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s="8" customFormat="1" ht="12.75">
      <c r="A14" s="8" t="s">
        <v>32</v>
      </c>
      <c r="B14" s="8" t="s">
        <v>33</v>
      </c>
      <c r="C14" s="25" t="s">
        <v>65</v>
      </c>
      <c r="D14" s="7" t="s">
        <v>29</v>
      </c>
      <c r="E14" s="13">
        <v>95</v>
      </c>
      <c r="F14" s="12">
        <v>49.39</v>
      </c>
      <c r="G14" s="12">
        <v>47.6</v>
      </c>
      <c r="H14" s="12">
        <f t="shared" si="2"/>
        <v>96.99000000000001</v>
      </c>
      <c r="I14" s="8">
        <v>94</v>
      </c>
      <c r="J14" s="14">
        <v>95</v>
      </c>
      <c r="K14" s="12">
        <v>76.49</v>
      </c>
      <c r="L14" s="11">
        <f t="shared" si="0"/>
        <v>114.73499999999999</v>
      </c>
      <c r="M14" s="11">
        <f t="shared" si="1"/>
        <v>303.735</v>
      </c>
      <c r="N14" s="21">
        <f t="shared" si="3"/>
        <v>495.725</v>
      </c>
      <c r="O14" s="8" t="s">
        <v>32</v>
      </c>
      <c r="P14" s="8" t="s">
        <v>33</v>
      </c>
      <c r="Q14" s="8" t="str">
        <f t="shared" si="4"/>
        <v>SC Borussia 1920 Friedrichsf. </v>
      </c>
      <c r="R14" s="7" t="str">
        <f t="shared" si="5"/>
        <v>LM</v>
      </c>
      <c r="S14" s="12">
        <v>57.6</v>
      </c>
      <c r="T14" s="16">
        <v>56.69</v>
      </c>
      <c r="U14" s="12">
        <f t="shared" si="6"/>
        <v>114.28999999999999</v>
      </c>
      <c r="V14" s="12">
        <v>102.65</v>
      </c>
      <c r="W14" s="11">
        <f t="shared" si="7"/>
        <v>153.97500000000002</v>
      </c>
      <c r="X14" s="11">
        <f t="shared" si="8"/>
        <v>763.99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 s="8" customFormat="1" ht="12.75">
      <c r="A15" s="8" t="s">
        <v>47</v>
      </c>
      <c r="B15" s="8" t="s">
        <v>48</v>
      </c>
      <c r="C15" s="24" t="s">
        <v>26</v>
      </c>
      <c r="D15" s="7" t="s">
        <v>29</v>
      </c>
      <c r="E15" s="13">
        <v>75</v>
      </c>
      <c r="F15" s="12">
        <v>40.09</v>
      </c>
      <c r="G15" s="12">
        <v>35.07</v>
      </c>
      <c r="H15" s="12">
        <f t="shared" si="2"/>
        <v>75.16</v>
      </c>
      <c r="I15" s="8">
        <v>92</v>
      </c>
      <c r="J15" s="14">
        <v>75</v>
      </c>
      <c r="K15" s="12">
        <v>51.22</v>
      </c>
      <c r="L15" s="11">
        <f t="shared" si="0"/>
        <v>76.83</v>
      </c>
      <c r="M15" s="11">
        <f t="shared" si="1"/>
        <v>243.82999999999998</v>
      </c>
      <c r="N15" s="21">
        <f t="shared" si="3"/>
        <v>393.98999999999995</v>
      </c>
      <c r="O15" s="8" t="s">
        <v>47</v>
      </c>
      <c r="P15" s="8" t="s">
        <v>48</v>
      </c>
      <c r="Q15" s="8" t="str">
        <f t="shared" si="4"/>
        <v>Petri Heil Gützkow</v>
      </c>
      <c r="R15" s="7" t="str">
        <f t="shared" si="5"/>
        <v>LM</v>
      </c>
      <c r="S15" s="12">
        <v>49.82</v>
      </c>
      <c r="T15" s="12">
        <v>47.82</v>
      </c>
      <c r="U15" s="12">
        <f t="shared" si="6"/>
        <v>97.64</v>
      </c>
      <c r="V15" s="12">
        <v>95.06</v>
      </c>
      <c r="W15" s="11">
        <f t="shared" si="7"/>
        <v>142.59</v>
      </c>
      <c r="X15" s="11">
        <f t="shared" si="8"/>
        <v>634.2199999999999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3:136" s="8" customFormat="1" ht="12.75">
      <c r="C16" s="24"/>
      <c r="D16" s="7"/>
      <c r="E16" s="13"/>
      <c r="F16" s="12"/>
      <c r="G16" s="12"/>
      <c r="H16" s="12"/>
      <c r="J16" s="14"/>
      <c r="K16" s="12"/>
      <c r="L16" s="11"/>
      <c r="M16" s="11"/>
      <c r="N16" s="21"/>
      <c r="R16" s="7"/>
      <c r="S16" s="12"/>
      <c r="T16" s="12"/>
      <c r="U16" s="12"/>
      <c r="V16" s="12"/>
      <c r="W16" s="11"/>
      <c r="X16" s="11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24" ht="12.75">
      <c r="A17" s="8" t="s">
        <v>27</v>
      </c>
      <c r="B17" s="8" t="s">
        <v>34</v>
      </c>
      <c r="C17" s="25" t="s">
        <v>65</v>
      </c>
      <c r="D17" s="7" t="s">
        <v>63</v>
      </c>
      <c r="E17" s="13">
        <v>45</v>
      </c>
      <c r="F17" s="12">
        <v>34.88</v>
      </c>
      <c r="G17" s="12">
        <v>30.72</v>
      </c>
      <c r="H17" s="12">
        <f t="shared" si="2"/>
        <v>65.6</v>
      </c>
      <c r="I17" s="8">
        <v>82</v>
      </c>
      <c r="J17" s="14">
        <v>70</v>
      </c>
      <c r="K17" s="12">
        <v>53.81</v>
      </c>
      <c r="L17" s="11">
        <f t="shared" si="0"/>
        <v>80.715</v>
      </c>
      <c r="M17" s="11">
        <f t="shared" si="1"/>
        <v>232.715</v>
      </c>
      <c r="N17" s="21">
        <f t="shared" si="3"/>
        <v>343.31500000000005</v>
      </c>
      <c r="O17" s="8" t="s">
        <v>27</v>
      </c>
      <c r="P17" s="8" t="s">
        <v>34</v>
      </c>
      <c r="Q17" s="8" t="str">
        <f t="shared" si="4"/>
        <v>SC Borussia 1920 Friedrichsf. </v>
      </c>
      <c r="R17" s="7" t="str">
        <f t="shared" si="5"/>
        <v>S</v>
      </c>
      <c r="S17" s="12">
        <v>56.81</v>
      </c>
      <c r="T17" s="12">
        <v>55.76</v>
      </c>
      <c r="U17" s="12">
        <f t="shared" si="6"/>
        <v>112.57</v>
      </c>
      <c r="V17" s="12">
        <v>92.76</v>
      </c>
      <c r="W17" s="11">
        <f t="shared" si="7"/>
        <v>139.14000000000001</v>
      </c>
      <c r="X17" s="11">
        <f t="shared" si="8"/>
        <v>595.0250000000001</v>
      </c>
    </row>
    <row r="18" spans="1:24" ht="12.75">
      <c r="A18" s="8" t="s">
        <v>35</v>
      </c>
      <c r="B18" s="8" t="s">
        <v>36</v>
      </c>
      <c r="C18" s="25" t="s">
        <v>65</v>
      </c>
      <c r="D18" s="7" t="s">
        <v>63</v>
      </c>
      <c r="E18" s="13">
        <v>85</v>
      </c>
      <c r="F18" s="12">
        <v>48.54</v>
      </c>
      <c r="G18" s="12">
        <v>48.53</v>
      </c>
      <c r="H18" s="12">
        <f t="shared" si="2"/>
        <v>97.07</v>
      </c>
      <c r="I18" s="14">
        <v>96</v>
      </c>
      <c r="J18" s="14">
        <v>85</v>
      </c>
      <c r="K18" s="12">
        <v>61.25</v>
      </c>
      <c r="L18" s="11">
        <f t="shared" si="0"/>
        <v>91.875</v>
      </c>
      <c r="M18" s="11">
        <f t="shared" si="1"/>
        <v>272.875</v>
      </c>
      <c r="N18" s="21">
        <f t="shared" si="3"/>
        <v>454.945</v>
      </c>
      <c r="O18" s="8" t="s">
        <v>35</v>
      </c>
      <c r="P18" s="8" t="s">
        <v>36</v>
      </c>
      <c r="Q18" s="8" t="str">
        <f t="shared" si="4"/>
        <v>SC Borussia 1920 Friedrichsf. </v>
      </c>
      <c r="R18" s="7" t="str">
        <f t="shared" si="5"/>
        <v>S</v>
      </c>
      <c r="S18" s="12">
        <v>58.3</v>
      </c>
      <c r="T18" s="12">
        <v>57.96</v>
      </c>
      <c r="U18" s="12">
        <f t="shared" si="6"/>
        <v>116.25999999999999</v>
      </c>
      <c r="V18" s="12">
        <v>96.03</v>
      </c>
      <c r="W18" s="11">
        <f t="shared" si="7"/>
        <v>144.04500000000002</v>
      </c>
      <c r="X18" s="11">
        <f t="shared" si="8"/>
        <v>715.25</v>
      </c>
    </row>
    <row r="19" spans="1:136" s="8" customFormat="1" ht="12.75">
      <c r="A19" s="8" t="s">
        <v>37</v>
      </c>
      <c r="B19" s="8" t="s">
        <v>38</v>
      </c>
      <c r="C19" s="25" t="s">
        <v>65</v>
      </c>
      <c r="D19" s="7" t="s">
        <v>63</v>
      </c>
      <c r="E19" s="13">
        <v>95</v>
      </c>
      <c r="F19" s="12">
        <v>51.05</v>
      </c>
      <c r="G19" s="12">
        <v>49.55</v>
      </c>
      <c r="H19" s="12">
        <f t="shared" si="2"/>
        <v>100.6</v>
      </c>
      <c r="I19" s="8">
        <v>96</v>
      </c>
      <c r="J19" s="14">
        <v>95</v>
      </c>
      <c r="K19" s="12">
        <v>65.63</v>
      </c>
      <c r="L19" s="11">
        <f t="shared" si="0"/>
        <v>98.445</v>
      </c>
      <c r="M19" s="11">
        <f t="shared" si="1"/>
        <v>289.445</v>
      </c>
      <c r="N19" s="21">
        <f t="shared" si="3"/>
        <v>485.045</v>
      </c>
      <c r="O19" s="8" t="s">
        <v>37</v>
      </c>
      <c r="P19" s="8" t="s">
        <v>38</v>
      </c>
      <c r="Q19" s="8" t="str">
        <f t="shared" si="4"/>
        <v>SC Borussia 1920 Friedrichsf. </v>
      </c>
      <c r="R19" s="7" t="str">
        <f t="shared" si="5"/>
        <v>S</v>
      </c>
      <c r="S19" s="12">
        <v>60.94</v>
      </c>
      <c r="T19" s="12">
        <v>60.31</v>
      </c>
      <c r="U19" s="12">
        <f t="shared" si="6"/>
        <v>121.25</v>
      </c>
      <c r="V19" s="12">
        <v>102.36</v>
      </c>
      <c r="W19" s="11">
        <f t="shared" si="7"/>
        <v>153.54</v>
      </c>
      <c r="X19" s="11">
        <f t="shared" si="8"/>
        <v>759.835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24" ht="12.75">
      <c r="A20" s="8" t="s">
        <v>24</v>
      </c>
      <c r="B20" s="8" t="s">
        <v>45</v>
      </c>
      <c r="C20" s="24" t="s">
        <v>26</v>
      </c>
      <c r="D20" s="7" t="s">
        <v>63</v>
      </c>
      <c r="E20" s="13">
        <v>60</v>
      </c>
      <c r="F20" s="12">
        <v>27.22</v>
      </c>
      <c r="G20" s="12">
        <v>27.1</v>
      </c>
      <c r="H20" s="12">
        <f t="shared" si="2"/>
        <v>54.32</v>
      </c>
      <c r="I20" s="8">
        <v>62</v>
      </c>
      <c r="J20" s="14">
        <v>65</v>
      </c>
      <c r="K20" s="12">
        <v>48.38</v>
      </c>
      <c r="L20" s="11">
        <f t="shared" si="0"/>
        <v>72.57000000000001</v>
      </c>
      <c r="M20" s="11">
        <f t="shared" si="1"/>
        <v>199.57</v>
      </c>
      <c r="N20" s="21">
        <f t="shared" si="3"/>
        <v>313.89</v>
      </c>
      <c r="O20" s="8" t="s">
        <v>24</v>
      </c>
      <c r="P20" s="8" t="s">
        <v>45</v>
      </c>
      <c r="Q20" s="8" t="str">
        <f t="shared" si="4"/>
        <v>Petri Heil Gützkow</v>
      </c>
      <c r="R20" s="7" t="str">
        <f t="shared" si="5"/>
        <v>S</v>
      </c>
      <c r="S20" s="12"/>
      <c r="T20" s="12"/>
      <c r="U20" s="12"/>
      <c r="V20" s="12"/>
      <c r="W20" s="11"/>
      <c r="X20" s="11"/>
    </row>
    <row r="21" spans="1:24" ht="12.75">
      <c r="A21" s="8" t="s">
        <v>51</v>
      </c>
      <c r="B21" s="8" t="s">
        <v>36</v>
      </c>
      <c r="C21" s="24" t="s">
        <v>67</v>
      </c>
      <c r="D21" s="7" t="s">
        <v>63</v>
      </c>
      <c r="E21" s="13"/>
      <c r="F21" s="12"/>
      <c r="G21" s="12"/>
      <c r="H21" s="12"/>
      <c r="I21" s="8">
        <v>60</v>
      </c>
      <c r="J21" s="14">
        <v>55</v>
      </c>
      <c r="K21" s="12">
        <v>55.83</v>
      </c>
      <c r="L21" s="11">
        <f t="shared" si="0"/>
        <v>83.745</v>
      </c>
      <c r="M21" s="11">
        <f t="shared" si="1"/>
        <v>198.745</v>
      </c>
      <c r="N21" s="21">
        <f t="shared" si="3"/>
        <v>198.745</v>
      </c>
      <c r="O21" s="8" t="s">
        <v>51</v>
      </c>
      <c r="P21" s="8" t="s">
        <v>36</v>
      </c>
      <c r="Q21" s="8" t="str">
        <f t="shared" si="4"/>
        <v>Rothenklempenow</v>
      </c>
      <c r="R21" s="7" t="str">
        <f t="shared" si="5"/>
        <v>S</v>
      </c>
      <c r="S21" s="12"/>
      <c r="T21" s="12"/>
      <c r="U21" s="12"/>
      <c r="V21" s="12"/>
      <c r="W21" s="11"/>
      <c r="X21" s="11"/>
    </row>
    <row r="22" spans="1:24" ht="12.75">
      <c r="A22" s="8"/>
      <c r="B22" s="8"/>
      <c r="C22" s="24"/>
      <c r="D22" s="7"/>
      <c r="E22" s="13"/>
      <c r="F22" s="12"/>
      <c r="G22" s="12"/>
      <c r="H22" s="12"/>
      <c r="I22" s="8"/>
      <c r="J22" s="14"/>
      <c r="K22" s="12"/>
      <c r="L22" s="11"/>
      <c r="M22" s="11"/>
      <c r="N22" s="21"/>
      <c r="O22" s="8"/>
      <c r="P22" s="8"/>
      <c r="Q22" s="8"/>
      <c r="R22" s="7"/>
      <c r="S22" s="12"/>
      <c r="T22" s="12"/>
      <c r="U22" s="12"/>
      <c r="V22" s="12"/>
      <c r="W22" s="11"/>
      <c r="X22" s="11"/>
    </row>
    <row r="23" spans="1:24" ht="12.75">
      <c r="A23" s="8" t="s">
        <v>39</v>
      </c>
      <c r="B23" s="8" t="s">
        <v>40</v>
      </c>
      <c r="C23" s="25" t="s">
        <v>65</v>
      </c>
      <c r="D23" s="7" t="s">
        <v>41</v>
      </c>
      <c r="E23" s="13">
        <v>100</v>
      </c>
      <c r="F23" s="12">
        <v>55.84</v>
      </c>
      <c r="G23" s="12">
        <v>53.55</v>
      </c>
      <c r="H23" s="12">
        <f t="shared" si="2"/>
        <v>109.39</v>
      </c>
      <c r="I23" s="8">
        <v>98</v>
      </c>
      <c r="J23" s="14">
        <v>100</v>
      </c>
      <c r="K23" s="12">
        <v>68.64</v>
      </c>
      <c r="L23" s="11">
        <f t="shared" si="0"/>
        <v>102.96000000000001</v>
      </c>
      <c r="M23" s="11">
        <f t="shared" si="1"/>
        <v>300.96000000000004</v>
      </c>
      <c r="N23" s="21">
        <f t="shared" si="3"/>
        <v>510.35</v>
      </c>
      <c r="O23" s="8" t="s">
        <v>39</v>
      </c>
      <c r="P23" s="8" t="s">
        <v>40</v>
      </c>
      <c r="Q23" s="8" t="str">
        <f t="shared" si="4"/>
        <v>SC Borussia 1920 Friedrichsf. </v>
      </c>
      <c r="R23" s="7" t="str">
        <f t="shared" si="5"/>
        <v>AJM</v>
      </c>
      <c r="S23" s="12">
        <v>64.88</v>
      </c>
      <c r="T23" s="12">
        <v>62.45</v>
      </c>
      <c r="U23" s="12">
        <f t="shared" si="6"/>
        <v>127.33</v>
      </c>
      <c r="V23" s="12">
        <v>101.56</v>
      </c>
      <c r="W23" s="11">
        <f t="shared" si="7"/>
        <v>152.34</v>
      </c>
      <c r="X23" s="11">
        <f t="shared" si="8"/>
        <v>790.0200000000001</v>
      </c>
    </row>
    <row r="24" spans="1:24" ht="12.75">
      <c r="A24" s="8" t="s">
        <v>42</v>
      </c>
      <c r="B24" s="8" t="s">
        <v>43</v>
      </c>
      <c r="C24" s="25" t="s">
        <v>65</v>
      </c>
      <c r="D24" s="7" t="s">
        <v>44</v>
      </c>
      <c r="E24" s="13">
        <v>70</v>
      </c>
      <c r="F24" s="12">
        <v>44.9</v>
      </c>
      <c r="G24" s="12">
        <v>43.22</v>
      </c>
      <c r="H24" s="12">
        <f t="shared" si="2"/>
        <v>88.12</v>
      </c>
      <c r="I24" s="14">
        <v>96</v>
      </c>
      <c r="J24" s="14">
        <v>85</v>
      </c>
      <c r="K24" s="12">
        <v>59.04</v>
      </c>
      <c r="L24" s="11">
        <f t="shared" si="0"/>
        <v>88.56</v>
      </c>
      <c r="M24" s="11">
        <f t="shared" si="1"/>
        <v>269.56</v>
      </c>
      <c r="N24" s="21">
        <f t="shared" si="3"/>
        <v>427.68</v>
      </c>
      <c r="O24" s="8" t="s">
        <v>42</v>
      </c>
      <c r="P24" s="8" t="s">
        <v>43</v>
      </c>
      <c r="Q24" s="8" t="str">
        <f t="shared" si="4"/>
        <v>SC Borussia 1920 Friedrichsf. </v>
      </c>
      <c r="R24" s="7" t="str">
        <f t="shared" si="5"/>
        <v>BJM</v>
      </c>
      <c r="S24" s="12">
        <v>46.3</v>
      </c>
      <c r="T24" s="12">
        <v>42.05</v>
      </c>
      <c r="U24" s="12">
        <f t="shared" si="6"/>
        <v>88.35</v>
      </c>
      <c r="V24" s="12">
        <v>79.4</v>
      </c>
      <c r="W24" s="11">
        <f t="shared" si="7"/>
        <v>119.10000000000001</v>
      </c>
      <c r="X24" s="11">
        <f t="shared" si="8"/>
        <v>635.13</v>
      </c>
    </row>
    <row r="25" spans="1:136" s="8" customFormat="1" ht="12.75">
      <c r="A25" s="8" t="s">
        <v>58</v>
      </c>
      <c r="B25" s="8" t="s">
        <v>49</v>
      </c>
      <c r="C25" s="24" t="s">
        <v>26</v>
      </c>
      <c r="D25" s="7" t="s">
        <v>41</v>
      </c>
      <c r="E25" s="13">
        <v>80</v>
      </c>
      <c r="F25" s="12">
        <v>42.12</v>
      </c>
      <c r="G25" s="12">
        <v>41.16</v>
      </c>
      <c r="H25" s="12">
        <f t="shared" si="2"/>
        <v>83.28</v>
      </c>
      <c r="I25" s="14">
        <v>80</v>
      </c>
      <c r="J25" s="14">
        <v>85</v>
      </c>
      <c r="K25" s="12">
        <v>65.36</v>
      </c>
      <c r="L25" s="11">
        <f t="shared" si="0"/>
        <v>98.03999999999999</v>
      </c>
      <c r="M25" s="11">
        <f t="shared" si="1"/>
        <v>263.03999999999996</v>
      </c>
      <c r="N25" s="21">
        <f t="shared" si="3"/>
        <v>426.31999999999994</v>
      </c>
      <c r="O25" s="8" t="s">
        <v>58</v>
      </c>
      <c r="P25" s="8" t="s">
        <v>49</v>
      </c>
      <c r="Q25" s="8" t="str">
        <f t="shared" si="4"/>
        <v>Petri Heil Gützkow</v>
      </c>
      <c r="R25" s="7" t="str">
        <f t="shared" si="5"/>
        <v>AJM</v>
      </c>
      <c r="S25" s="12">
        <v>54.5</v>
      </c>
      <c r="T25" s="12">
        <v>53.77</v>
      </c>
      <c r="U25" s="12">
        <f t="shared" si="6"/>
        <v>108.27000000000001</v>
      </c>
      <c r="V25" s="12">
        <v>96.08</v>
      </c>
      <c r="W25" s="11">
        <f t="shared" si="7"/>
        <v>144.12</v>
      </c>
      <c r="X25" s="11">
        <f t="shared" si="8"/>
        <v>678.7099999999999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136" s="8" customFormat="1" ht="12.75">
      <c r="A26" s="8" t="s">
        <v>22</v>
      </c>
      <c r="B26" s="8" t="s">
        <v>54</v>
      </c>
      <c r="C26" s="25" t="s">
        <v>65</v>
      </c>
      <c r="D26" s="7" t="s">
        <v>62</v>
      </c>
      <c r="E26" s="13"/>
      <c r="F26" s="12"/>
      <c r="G26" s="12"/>
      <c r="H26" s="12"/>
      <c r="I26" s="14">
        <v>44</v>
      </c>
      <c r="J26" s="14">
        <v>55</v>
      </c>
      <c r="K26" s="12">
        <v>39.34</v>
      </c>
      <c r="L26" s="11">
        <f t="shared" si="0"/>
        <v>59.010000000000005</v>
      </c>
      <c r="M26" s="11">
        <f t="shared" si="1"/>
        <v>158.01</v>
      </c>
      <c r="N26" s="21"/>
      <c r="R26" s="7"/>
      <c r="S26" s="12"/>
      <c r="T26" s="12"/>
      <c r="U26" s="12"/>
      <c r="V26" s="12"/>
      <c r="X26" s="11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 s="8" customFormat="1" ht="12.75">
      <c r="A27" s="8" t="s">
        <v>59</v>
      </c>
      <c r="B27" s="8" t="s">
        <v>60</v>
      </c>
      <c r="C27" s="24" t="s">
        <v>61</v>
      </c>
      <c r="D27" s="7" t="s">
        <v>62</v>
      </c>
      <c r="E27" s="13"/>
      <c r="F27" s="12"/>
      <c r="G27" s="12"/>
      <c r="H27" s="12"/>
      <c r="I27" s="8">
        <v>52</v>
      </c>
      <c r="J27" s="14">
        <v>10</v>
      </c>
      <c r="K27" s="12">
        <v>38.34</v>
      </c>
      <c r="L27" s="11">
        <f t="shared" si="0"/>
        <v>57.510000000000005</v>
      </c>
      <c r="M27" s="11">
        <f t="shared" si="1"/>
        <v>119.51</v>
      </c>
      <c r="N27" s="21"/>
      <c r="R27" s="7"/>
      <c r="S27" s="12"/>
      <c r="T27" s="12"/>
      <c r="U27" s="12"/>
      <c r="V27" s="12"/>
      <c r="X27" s="11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</row>
    <row r="28" spans="3:136" s="8" customFormat="1" ht="12.75">
      <c r="C28" s="24"/>
      <c r="D28" s="7"/>
      <c r="E28" s="13"/>
      <c r="G28" s="12"/>
      <c r="H28" s="12"/>
      <c r="I28" s="14"/>
      <c r="J28" s="14"/>
      <c r="K28" s="12"/>
      <c r="L28" s="11"/>
      <c r="M28" s="11"/>
      <c r="N28" s="21"/>
      <c r="R28" s="7"/>
      <c r="S28" s="12"/>
      <c r="T28" s="12"/>
      <c r="U28" s="12"/>
      <c r="V28" s="12"/>
      <c r="X28" s="11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</row>
    <row r="29" spans="3:136" s="8" customFormat="1" ht="12.75">
      <c r="C29" s="24"/>
      <c r="D29" s="7"/>
      <c r="E29" s="13"/>
      <c r="F29" s="12"/>
      <c r="G29" s="16"/>
      <c r="H29" s="12"/>
      <c r="I29" s="14"/>
      <c r="J29" s="14"/>
      <c r="K29" s="12"/>
      <c r="L29" s="11"/>
      <c r="M29" s="11"/>
      <c r="N29" s="21"/>
      <c r="R29" s="7"/>
      <c r="S29" s="12"/>
      <c r="T29" s="12"/>
      <c r="U29" s="12"/>
      <c r="V29" s="12"/>
      <c r="X29" s="11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</row>
  </sheetData>
  <sheetProtection/>
  <mergeCells count="2">
    <mergeCell ref="A1:H1"/>
    <mergeCell ref="O1:U1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2008-03-22T18:08:41Z</cp:lastPrinted>
  <dcterms:created xsi:type="dcterms:W3CDTF">2000-04-20T06:06:45Z</dcterms:created>
  <dcterms:modified xsi:type="dcterms:W3CDTF">2008-03-22T18:09:28Z</dcterms:modified>
  <cp:category/>
  <cp:version/>
  <cp:contentType/>
  <cp:contentStatus/>
</cp:coreProperties>
</file>