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alle" sheetId="1" r:id="rId1"/>
  </sheets>
  <definedNames/>
  <calcPr fullCalcOnLoad="1"/>
</workbook>
</file>

<file path=xl/sharedStrings.xml><?xml version="1.0" encoding="utf-8"?>
<sst xmlns="http://schemas.openxmlformats.org/spreadsheetml/2006/main" count="162" uniqueCount="89">
  <si>
    <t>Name</t>
  </si>
  <si>
    <t>Vorname</t>
  </si>
  <si>
    <t>Verein</t>
  </si>
  <si>
    <t>Klasse</t>
  </si>
  <si>
    <t>Fliege Ziel</t>
  </si>
  <si>
    <t>Fliege Weit Einhand</t>
  </si>
  <si>
    <t>Dreikampf</t>
  </si>
  <si>
    <t>Fünfkampf</t>
  </si>
  <si>
    <t>Gewicht Weit 18g</t>
  </si>
  <si>
    <t>Siebenkampf</t>
  </si>
  <si>
    <t>Multi Weit</t>
  </si>
  <si>
    <t>Multi</t>
  </si>
  <si>
    <t>1. Wurf</t>
  </si>
  <si>
    <t>2. Wurf</t>
  </si>
  <si>
    <t>gesamt</t>
  </si>
  <si>
    <t>Präzision</t>
  </si>
  <si>
    <t>Ziel</t>
  </si>
  <si>
    <t>m</t>
  </si>
  <si>
    <t>Punkte</t>
  </si>
  <si>
    <t>Zweikampf</t>
  </si>
  <si>
    <t xml:space="preserve"> </t>
  </si>
  <si>
    <t>Allround</t>
  </si>
  <si>
    <t xml:space="preserve">Multi </t>
  </si>
  <si>
    <t>Pl.</t>
  </si>
  <si>
    <t xml:space="preserve"> Gewicht Weit 7,5 g</t>
  </si>
  <si>
    <t>Gewicht Ziel</t>
  </si>
  <si>
    <t>Fliege Weit Zweihand</t>
  </si>
  <si>
    <t>VDSF</t>
  </si>
  <si>
    <t>LM</t>
  </si>
  <si>
    <t>Kuhfahl</t>
  </si>
  <si>
    <t>Jean-Paul</t>
  </si>
  <si>
    <t>LV Berlin - Brandenburg</t>
  </si>
  <si>
    <t>AJM</t>
  </si>
  <si>
    <t>SC Borussia 1920 Friedr.</t>
  </si>
  <si>
    <t>S</t>
  </si>
  <si>
    <t>Gabrielczyk</t>
  </si>
  <si>
    <t>Andreas</t>
  </si>
  <si>
    <t>Berlin-Lichtenberg 1999</t>
  </si>
  <si>
    <t xml:space="preserve">Schulz </t>
  </si>
  <si>
    <t>Steffen</t>
  </si>
  <si>
    <t>AF Hohenschönhausen</t>
  </si>
  <si>
    <t>Hüter</t>
  </si>
  <si>
    <t>Thorsten</t>
  </si>
  <si>
    <t>Goddäus</t>
  </si>
  <si>
    <t>Erich</t>
  </si>
  <si>
    <t>Patt</t>
  </si>
  <si>
    <t>Friedrich</t>
  </si>
  <si>
    <t>DJW</t>
  </si>
  <si>
    <t>Michelle</t>
  </si>
  <si>
    <t>DAV</t>
  </si>
  <si>
    <t xml:space="preserve">Ergebnisliste Pokalturnier Castingsport am 24. Mai 2008 Sportforum Berlin </t>
  </si>
  <si>
    <t>Jan</t>
  </si>
  <si>
    <t>Kehr</t>
  </si>
  <si>
    <t>Gabi</t>
  </si>
  <si>
    <t>LD</t>
  </si>
  <si>
    <t>Erdmann</t>
  </si>
  <si>
    <t>LV Berlin-Brandenburg</t>
  </si>
  <si>
    <t>Wagner</t>
  </si>
  <si>
    <t>Eric</t>
  </si>
  <si>
    <t>Merten</t>
  </si>
  <si>
    <t>Tim</t>
  </si>
  <si>
    <t>Schulz</t>
  </si>
  <si>
    <t>Conny</t>
  </si>
  <si>
    <t>Petra</t>
  </si>
  <si>
    <t>Wolkenstein</t>
  </si>
  <si>
    <t>Reiß</t>
  </si>
  <si>
    <t>Manfred</t>
  </si>
  <si>
    <t>OG Hessenwinkel</t>
  </si>
  <si>
    <t>Behlert</t>
  </si>
  <si>
    <t>Detlef</t>
  </si>
  <si>
    <t>Kurki</t>
  </si>
  <si>
    <t>AF Wendenschloss</t>
  </si>
  <si>
    <t>Neumann</t>
  </si>
  <si>
    <t>Peter</t>
  </si>
  <si>
    <t>Frahm</t>
  </si>
  <si>
    <t>Matthes</t>
  </si>
  <si>
    <t>Katharina</t>
  </si>
  <si>
    <t>AD</t>
  </si>
  <si>
    <t>CJM</t>
  </si>
  <si>
    <t>Kühn</t>
  </si>
  <si>
    <t>Dustin</t>
  </si>
  <si>
    <t>DJM</t>
  </si>
  <si>
    <t>Baatz</t>
  </si>
  <si>
    <t>Sigrid</t>
  </si>
  <si>
    <t>Paege</t>
  </si>
  <si>
    <t>Oliver</t>
  </si>
  <si>
    <t>AV Müggelsee 1993</t>
  </si>
  <si>
    <t>Kaersten</t>
  </si>
  <si>
    <t xml:space="preserve">Kaersten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</si>
</sst>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[Red]\(#,##0\)"/>
    <numFmt numFmtId="173" formatCode="#,##0.00_);[Red]\(#,##0.00\)"/>
    <numFmt numFmtId="174" formatCode="&quot; DM&quot;#,##0_);[Red]\(&quot; DM&quot;#,##0\)"/>
    <numFmt numFmtId="175" formatCode="&quot; DM&quot;#,##0.00_);[Red]\(&quot; DM&quot;#,##0.00\)"/>
    <numFmt numFmtId="176" formatCode="#,##0.000"/>
    <numFmt numFmtId="177" formatCode="[$€]#,##0.00_);[Red]\([$€]#,##0.00\)"/>
  </numFmts>
  <fonts count="5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Narrow"/>
      <family val="0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name val="Arial Narrow"/>
      <family val="0"/>
    </font>
    <font>
      <b/>
      <sz val="10"/>
      <color indexed="10"/>
      <name val="Arial"/>
      <family val="2"/>
    </font>
    <font>
      <sz val="10"/>
      <color indexed="10"/>
      <name val="Arial Narrow"/>
      <family val="0"/>
    </font>
    <font>
      <b/>
      <sz val="11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10"/>
      <name val="Arial Narrow"/>
      <family val="0"/>
    </font>
    <font>
      <i/>
      <sz val="9"/>
      <name val="Arial"/>
      <family val="2"/>
    </font>
    <font>
      <b/>
      <i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82">
    <xf numFmtId="0" fontId="0" fillId="0" borderId="0" xfId="0" applyAlignment="1">
      <alignment/>
    </xf>
    <xf numFmtId="3" fontId="4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shrinkToFit="1"/>
      <protection/>
    </xf>
    <xf numFmtId="0" fontId="4" fillId="0" borderId="0" xfId="0" applyNumberFormat="1" applyFont="1" applyFill="1" applyBorder="1" applyAlignment="1" applyProtection="1">
      <alignment shrinkToFit="1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3" fontId="8" fillId="0" borderId="10" xfId="0" applyNumberFormat="1" applyFont="1" applyFill="1" applyBorder="1" applyAlignment="1" applyProtection="1">
      <alignment shrinkToFit="1"/>
      <protection/>
    </xf>
    <xf numFmtId="176" fontId="8" fillId="0" borderId="10" xfId="0" applyNumberFormat="1" applyFont="1" applyFill="1" applyBorder="1" applyAlignment="1" applyProtection="1">
      <alignment shrinkToFit="1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8" fillId="0" borderId="10" xfId="0" applyNumberFormat="1" applyFont="1" applyFill="1" applyBorder="1" applyAlignment="1" applyProtection="1">
      <alignment horizontal="center" shrinkToFit="1"/>
      <protection/>
    </xf>
    <xf numFmtId="3" fontId="8" fillId="0" borderId="10" xfId="0" applyNumberFormat="1" applyFont="1" applyFill="1" applyBorder="1" applyAlignment="1" applyProtection="1">
      <alignment horizontal="center" shrinkToFit="1"/>
      <protection/>
    </xf>
    <xf numFmtId="176" fontId="8" fillId="0" borderId="10" xfId="0" applyNumberFormat="1" applyFont="1" applyFill="1" applyBorder="1" applyAlignment="1" applyProtection="1">
      <alignment horizontal="center" shrinkToFit="1"/>
      <protection/>
    </xf>
    <xf numFmtId="0" fontId="8" fillId="0" borderId="0" xfId="0" applyNumberFormat="1" applyFont="1" applyFill="1" applyBorder="1" applyAlignment="1" applyProtection="1">
      <alignment shrinkToFit="1"/>
      <protection/>
    </xf>
    <xf numFmtId="4" fontId="8" fillId="0" borderId="10" xfId="0" applyNumberFormat="1" applyFont="1" applyFill="1" applyBorder="1" applyAlignment="1" applyProtection="1">
      <alignment horizontal="center" shrinkToFit="1"/>
      <protection/>
    </xf>
    <xf numFmtId="2" fontId="8" fillId="0" borderId="10" xfId="0" applyNumberFormat="1" applyFont="1" applyFill="1" applyBorder="1" applyAlignment="1" applyProtection="1">
      <alignment horizontal="center" shrinkToFit="1"/>
      <protection/>
    </xf>
    <xf numFmtId="0" fontId="6" fillId="0" borderId="10" xfId="0" applyNumberFormat="1" applyFont="1" applyFill="1" applyBorder="1" applyAlignment="1" applyProtection="1">
      <alignment shrinkToFit="1"/>
      <protection/>
    </xf>
    <xf numFmtId="0" fontId="12" fillId="0" borderId="0" xfId="0" applyNumberFormat="1" applyFont="1" applyFill="1" applyBorder="1" applyAlignment="1" applyProtection="1">
      <alignment shrinkToFit="1"/>
      <protection/>
    </xf>
    <xf numFmtId="4" fontId="8" fillId="0" borderId="10" xfId="0" applyNumberFormat="1" applyFont="1" applyFill="1" applyBorder="1" applyAlignment="1" applyProtection="1">
      <alignment horizontal="right" shrinkToFit="1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0" fontId="10" fillId="0" borderId="10" xfId="0" applyNumberFormat="1" applyFont="1" applyFill="1" applyBorder="1" applyAlignment="1" applyProtection="1">
      <alignment horizontal="center" shrinkToFi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8" fillId="0" borderId="11" xfId="0" applyNumberFormat="1" applyFont="1" applyFill="1" applyBorder="1" applyAlignment="1" applyProtection="1">
      <alignment horizontal="center" shrinkToFit="1"/>
      <protection/>
    </xf>
    <xf numFmtId="3" fontId="8" fillId="0" borderId="11" xfId="0" applyNumberFormat="1" applyFont="1" applyFill="1" applyBorder="1" applyAlignment="1" applyProtection="1">
      <alignment horizontal="center" shrinkToFit="1"/>
      <protection/>
    </xf>
    <xf numFmtId="3" fontId="8" fillId="0" borderId="10" xfId="0" applyNumberFormat="1" applyFont="1" applyFill="1" applyBorder="1" applyAlignment="1" applyProtection="1">
      <alignment horizontal="center"/>
      <protection/>
    </xf>
    <xf numFmtId="4" fontId="8" fillId="0" borderId="10" xfId="0" applyNumberFormat="1" applyFont="1" applyFill="1" applyBorder="1" applyAlignment="1" applyProtection="1">
      <alignment/>
      <protection/>
    </xf>
    <xf numFmtId="2" fontId="8" fillId="0" borderId="1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/>
      <protection/>
    </xf>
    <xf numFmtId="3" fontId="8" fillId="0" borderId="10" xfId="0" applyNumberFormat="1" applyFont="1" applyFill="1" applyBorder="1" applyAlignment="1" applyProtection="1">
      <alignment/>
      <protection/>
    </xf>
    <xf numFmtId="176" fontId="8" fillId="0" borderId="10" xfId="0" applyNumberFormat="1" applyFont="1" applyFill="1" applyBorder="1" applyAlignment="1" applyProtection="1">
      <alignment/>
      <protection/>
    </xf>
    <xf numFmtId="0" fontId="16" fillId="0" borderId="10" xfId="0" applyNumberFormat="1" applyFont="1" applyFill="1" applyBorder="1" applyAlignment="1" applyProtection="1">
      <alignment horizontal="center"/>
      <protection/>
    </xf>
    <xf numFmtId="4" fontId="8" fillId="0" borderId="1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shrinkToFit="1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shrinkToFit="1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7" fillId="0" borderId="10" xfId="0" applyNumberFormat="1" applyFont="1" applyFill="1" applyBorder="1" applyAlignment="1" applyProtection="1">
      <alignment horizontal="center" shrinkToFi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3" fontId="4" fillId="0" borderId="10" xfId="0" applyNumberFormat="1" applyFont="1" applyFill="1" applyBorder="1" applyAlignment="1" applyProtection="1">
      <alignment horizontal="center"/>
      <protection/>
    </xf>
    <xf numFmtId="4" fontId="4" fillId="0" borderId="10" xfId="0" applyNumberFormat="1" applyFont="1" applyFill="1" applyBorder="1" applyAlignment="1" applyProtection="1">
      <alignment/>
      <protection/>
    </xf>
    <xf numFmtId="2" fontId="4" fillId="0" borderId="10" xfId="0" applyNumberFormat="1" applyFont="1" applyFill="1" applyBorder="1" applyAlignment="1" applyProtection="1">
      <alignment/>
      <protection/>
    </xf>
    <xf numFmtId="3" fontId="4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14" fillId="0" borderId="10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6" fillId="0" borderId="10" xfId="0" applyNumberFormat="1" applyFont="1" applyFill="1" applyBorder="1" applyAlignment="1" applyProtection="1">
      <alignment horizontal="center" shrinkToFit="1"/>
      <protection/>
    </xf>
    <xf numFmtId="0" fontId="19" fillId="0" borderId="10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3" fontId="20" fillId="0" borderId="10" xfId="0" applyNumberFormat="1" applyFont="1" applyFill="1" applyBorder="1" applyAlignment="1" applyProtection="1">
      <alignment horizontal="center"/>
      <protection/>
    </xf>
    <xf numFmtId="4" fontId="20" fillId="0" borderId="10" xfId="0" applyNumberFormat="1" applyFont="1" applyFill="1" applyBorder="1" applyAlignment="1" applyProtection="1">
      <alignment/>
      <protection/>
    </xf>
    <xf numFmtId="2" fontId="20" fillId="0" borderId="10" xfId="0" applyNumberFormat="1" applyFont="1" applyFill="1" applyBorder="1" applyAlignment="1" applyProtection="1">
      <alignment/>
      <protection/>
    </xf>
    <xf numFmtId="0" fontId="20" fillId="0" borderId="10" xfId="0" applyNumberFormat="1" applyFont="1" applyFill="1" applyBorder="1" applyAlignment="1" applyProtection="1">
      <alignment horizontal="center"/>
      <protection/>
    </xf>
    <xf numFmtId="176" fontId="20" fillId="0" borderId="10" xfId="0" applyNumberFormat="1" applyFont="1" applyFill="1" applyBorder="1" applyAlignment="1" applyProtection="1">
      <alignment/>
      <protection/>
    </xf>
    <xf numFmtId="0" fontId="21" fillId="0" borderId="10" xfId="0" applyNumberFormat="1" applyFont="1" applyFill="1" applyBorder="1" applyAlignment="1" applyProtection="1">
      <alignment horizontal="center"/>
      <protection/>
    </xf>
    <xf numFmtId="0" fontId="20" fillId="0" borderId="10" xfId="0" applyNumberFormat="1" applyFont="1" applyFill="1" applyBorder="1" applyAlignment="1" applyProtection="1">
      <alignment shrinkToFit="1"/>
      <protection/>
    </xf>
    <xf numFmtId="4" fontId="20" fillId="0" borderId="10" xfId="0" applyNumberFormat="1" applyFont="1" applyFill="1" applyBorder="1" applyAlignment="1" applyProtection="1">
      <alignment horizontal="right"/>
      <protection/>
    </xf>
    <xf numFmtId="3" fontId="20" fillId="0" borderId="1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0" fillId="0" borderId="10" xfId="0" applyNumberFormat="1" applyFont="1" applyFill="1" applyBorder="1" applyAlignment="1" applyProtection="1">
      <alignment/>
      <protection/>
    </xf>
    <xf numFmtId="4" fontId="8" fillId="0" borderId="11" xfId="0" applyNumberFormat="1" applyFont="1" applyFill="1" applyBorder="1" applyAlignment="1" applyProtection="1">
      <alignment horizontal="center" shrinkToFit="1"/>
      <protection/>
    </xf>
    <xf numFmtId="0" fontId="0" fillId="0" borderId="12" xfId="0" applyBorder="1" applyAlignment="1">
      <alignment/>
    </xf>
    <xf numFmtId="4" fontId="8" fillId="0" borderId="12" xfId="0" applyNumberFormat="1" applyFont="1" applyFill="1" applyBorder="1" applyAlignment="1" applyProtection="1">
      <alignment horizontal="center" shrinkToFit="1"/>
      <protection/>
    </xf>
    <xf numFmtId="176" fontId="8" fillId="0" borderId="11" xfId="0" applyNumberFormat="1" applyFont="1" applyFill="1" applyBorder="1" applyAlignment="1" applyProtection="1">
      <alignment horizontal="center" shrinkToFit="1"/>
      <protection/>
    </xf>
    <xf numFmtId="176" fontId="8" fillId="0" borderId="13" xfId="0" applyNumberFormat="1" applyFont="1" applyFill="1" applyBorder="1" applyAlignment="1" applyProtection="1">
      <alignment horizontal="center" shrinkToFit="1"/>
      <protection/>
    </xf>
    <xf numFmtId="0" fontId="15" fillId="0" borderId="0" xfId="0" applyNumberFormat="1" applyFont="1" applyFill="1" applyBorder="1" applyAlignment="1" applyProtection="1">
      <alignment horizontal="left" shrinkToFit="1"/>
      <protection/>
    </xf>
    <xf numFmtId="0" fontId="8" fillId="0" borderId="11" xfId="0" applyNumberFormat="1" applyFont="1" applyFill="1" applyBorder="1" applyAlignment="1" applyProtection="1">
      <alignment horizontal="center" shrinkToFit="1"/>
      <protection/>
    </xf>
    <xf numFmtId="0" fontId="8" fillId="0" borderId="13" xfId="0" applyNumberFormat="1" applyFont="1" applyFill="1" applyBorder="1" applyAlignment="1" applyProtection="1">
      <alignment horizontal="center" shrinkToFit="1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157"/>
  <sheetViews>
    <sheetView tabSelected="1" zoomScalePageLayoutView="0" workbookViewId="0" topLeftCell="A14">
      <selection activeCell="D35" sqref="D35"/>
    </sheetView>
  </sheetViews>
  <sheetFormatPr defaultColWidth="10.00390625" defaultRowHeight="12.75"/>
  <cols>
    <col min="1" max="1" width="12.421875" style="13" customWidth="1"/>
    <col min="2" max="2" width="10.140625" style="13" customWidth="1"/>
    <col min="3" max="3" width="17.00390625" style="13" customWidth="1"/>
    <col min="4" max="4" width="5.140625" style="52" customWidth="1"/>
    <col min="5" max="5" width="6.421875" style="6" customWidth="1"/>
    <col min="6" max="6" width="8.7109375" style="1" customWidth="1"/>
    <col min="7" max="7" width="8.140625" style="3" customWidth="1"/>
    <col min="8" max="8" width="8.421875" style="2" customWidth="1"/>
    <col min="9" max="9" width="7.8515625" style="3" customWidth="1"/>
    <col min="10" max="10" width="8.7109375" style="7" customWidth="1"/>
    <col min="11" max="11" width="10.140625" style="1" customWidth="1"/>
    <col min="12" max="12" width="6.7109375" style="3" customWidth="1"/>
    <col min="13" max="13" width="9.421875" style="4" customWidth="1"/>
    <col min="14" max="14" width="8.7109375" style="4" customWidth="1"/>
    <col min="15" max="15" width="3.7109375" style="62" customWidth="1"/>
    <col min="16" max="16" width="8.57421875" style="5" customWidth="1"/>
    <col min="17" max="17" width="3.8515625" style="31" customWidth="1"/>
    <col min="18" max="18" width="10.140625" style="13" customWidth="1"/>
    <col min="19" max="19" width="8.00390625" style="13" customWidth="1"/>
    <col min="20" max="20" width="16.8515625" style="25" customWidth="1"/>
    <col min="21" max="21" width="6.00390625" style="25" customWidth="1"/>
    <col min="22" max="22" width="5.57421875" style="17" customWidth="1"/>
    <col min="23" max="23" width="7.421875" style="3" customWidth="1"/>
    <col min="24" max="24" width="7.140625" style="3" customWidth="1"/>
    <col min="25" max="25" width="7.7109375" style="27" customWidth="1"/>
    <col min="26" max="26" width="7.140625" style="3" customWidth="1"/>
    <col min="27" max="27" width="8.28125" style="5" customWidth="1"/>
    <col min="28" max="28" width="9.140625" style="4" customWidth="1"/>
    <col min="29" max="29" width="3.421875" style="6" customWidth="1"/>
    <col min="30" max="30" width="4.140625" style="7" customWidth="1"/>
    <col min="31" max="31" width="6.7109375" style="3" customWidth="1"/>
    <col min="32" max="32" width="9.00390625" style="4" customWidth="1"/>
    <col min="33" max="33" width="8.140625" style="4" customWidth="1"/>
    <col min="34" max="34" width="8.8515625" style="4" customWidth="1"/>
    <col min="35" max="35" width="3.7109375" style="31" customWidth="1"/>
    <col min="36" max="16384" width="10.00390625" style="5" customWidth="1"/>
  </cols>
  <sheetData>
    <row r="1" spans="1:35" s="11" customFormat="1" ht="15.75" customHeight="1">
      <c r="A1" s="79" t="s">
        <v>50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8"/>
      <c r="M1" s="9"/>
      <c r="N1" s="10" t="s">
        <v>20</v>
      </c>
      <c r="O1" s="29"/>
      <c r="Q1" s="30"/>
      <c r="R1" s="79" t="str">
        <f>A1</f>
        <v>Ergebnisliste Pokalturnier Castingsport am 24. Mai 2008 Sportforum Berlin </v>
      </c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8"/>
      <c r="AF1" s="9"/>
      <c r="AG1" s="9"/>
      <c r="AH1" s="10" t="s">
        <v>20</v>
      </c>
      <c r="AI1" s="32"/>
    </row>
    <row r="2" spans="1:147" s="12" customFormat="1" ht="13.5" customHeight="1">
      <c r="A2" s="12" t="s">
        <v>0</v>
      </c>
      <c r="B2" s="12" t="s">
        <v>1</v>
      </c>
      <c r="C2" s="12" t="s">
        <v>2</v>
      </c>
      <c r="D2" s="51" t="s">
        <v>20</v>
      </c>
      <c r="E2" s="33" t="s">
        <v>3</v>
      </c>
      <c r="F2" s="34" t="s">
        <v>4</v>
      </c>
      <c r="G2" s="74" t="s">
        <v>5</v>
      </c>
      <c r="H2" s="75"/>
      <c r="I2" s="75"/>
      <c r="J2" s="34" t="s">
        <v>15</v>
      </c>
      <c r="K2" s="34" t="s">
        <v>25</v>
      </c>
      <c r="L2" s="74" t="s">
        <v>24</v>
      </c>
      <c r="M2" s="76"/>
      <c r="N2" s="77" t="s">
        <v>6</v>
      </c>
      <c r="O2" s="78"/>
      <c r="P2" s="80" t="s">
        <v>7</v>
      </c>
      <c r="Q2" s="81"/>
      <c r="R2" s="12" t="s">
        <v>0</v>
      </c>
      <c r="S2" s="12" t="s">
        <v>1</v>
      </c>
      <c r="T2" s="12" t="s">
        <v>2</v>
      </c>
      <c r="U2" s="24"/>
      <c r="V2" s="18" t="s">
        <v>3</v>
      </c>
      <c r="W2" s="74" t="s">
        <v>26</v>
      </c>
      <c r="X2" s="76"/>
      <c r="Y2" s="76"/>
      <c r="Z2" s="74" t="s">
        <v>8</v>
      </c>
      <c r="AA2" s="76"/>
      <c r="AB2" s="77" t="s">
        <v>9</v>
      </c>
      <c r="AC2" s="78"/>
      <c r="AD2" s="34" t="s">
        <v>22</v>
      </c>
      <c r="AE2" s="74" t="s">
        <v>10</v>
      </c>
      <c r="AF2" s="76"/>
      <c r="AG2" s="16" t="s">
        <v>11</v>
      </c>
      <c r="AH2" s="77" t="s">
        <v>21</v>
      </c>
      <c r="AI2" s="78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</row>
    <row r="3" spans="4:147" s="12" customFormat="1" ht="13.5" customHeight="1">
      <c r="D3" s="51"/>
      <c r="E3" s="18"/>
      <c r="F3" s="19"/>
      <c r="G3" s="22" t="s">
        <v>12</v>
      </c>
      <c r="H3" s="23" t="s">
        <v>13</v>
      </c>
      <c r="I3" s="22" t="s">
        <v>14</v>
      </c>
      <c r="J3" s="19" t="s">
        <v>20</v>
      </c>
      <c r="K3" s="19" t="s">
        <v>20</v>
      </c>
      <c r="L3" s="22" t="s">
        <v>17</v>
      </c>
      <c r="M3" s="20" t="s">
        <v>18</v>
      </c>
      <c r="N3" s="16"/>
      <c r="O3" s="60" t="s">
        <v>23</v>
      </c>
      <c r="Q3" s="28" t="s">
        <v>23</v>
      </c>
      <c r="T3" s="24"/>
      <c r="U3" s="24"/>
      <c r="V3" s="18"/>
      <c r="W3" s="22" t="s">
        <v>12</v>
      </c>
      <c r="X3" s="22" t="s">
        <v>13</v>
      </c>
      <c r="Y3" s="26" t="s">
        <v>14</v>
      </c>
      <c r="Z3" s="22" t="s">
        <v>17</v>
      </c>
      <c r="AA3" s="12" t="s">
        <v>18</v>
      </c>
      <c r="AB3" s="16"/>
      <c r="AC3" s="28" t="s">
        <v>23</v>
      </c>
      <c r="AD3" s="15" t="s">
        <v>16</v>
      </c>
      <c r="AE3" s="22" t="s">
        <v>17</v>
      </c>
      <c r="AF3" s="20" t="s">
        <v>18</v>
      </c>
      <c r="AG3" s="16" t="s">
        <v>19</v>
      </c>
      <c r="AH3" s="16"/>
      <c r="AI3" s="28" t="s">
        <v>23</v>
      </c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</row>
    <row r="4" spans="1:147" s="38" customFormat="1" ht="13.5" customHeight="1">
      <c r="A4" s="47" t="s">
        <v>72</v>
      </c>
      <c r="B4" s="47" t="s">
        <v>73</v>
      </c>
      <c r="C4" s="48" t="s">
        <v>67</v>
      </c>
      <c r="D4" s="59" t="s">
        <v>49</v>
      </c>
      <c r="E4" s="49" t="s">
        <v>34</v>
      </c>
      <c r="F4" s="35">
        <v>90</v>
      </c>
      <c r="G4" s="36">
        <v>52.83</v>
      </c>
      <c r="H4" s="37">
        <v>52.32</v>
      </c>
      <c r="I4" s="36">
        <f aca="true" t="shared" si="0" ref="I4:I29">SUM(G4,H4)</f>
        <v>105.15</v>
      </c>
      <c r="J4" s="14">
        <v>94</v>
      </c>
      <c r="K4" s="35">
        <v>85</v>
      </c>
      <c r="L4" s="36">
        <v>61.52</v>
      </c>
      <c r="M4" s="40">
        <f aca="true" t="shared" si="1" ref="M4:M31">L4*1.5</f>
        <v>92.28</v>
      </c>
      <c r="N4" s="40"/>
      <c r="O4" s="41"/>
      <c r="P4" s="40">
        <f aca="true" t="shared" si="2" ref="P4:P29">SUM(F4,I4,J4,K4,M4)</f>
        <v>466.42999999999995</v>
      </c>
      <c r="Q4" s="41">
        <v>1</v>
      </c>
      <c r="R4" s="12" t="str">
        <f aca="true" t="shared" si="3" ref="R4:T16">A4</f>
        <v>Neumann</v>
      </c>
      <c r="S4" s="12" t="str">
        <f t="shared" si="3"/>
        <v>Peter</v>
      </c>
      <c r="T4" s="12" t="str">
        <f t="shared" si="3"/>
        <v>OG Hessenwinkel</v>
      </c>
      <c r="U4" s="12" t="str">
        <f aca="true" t="shared" si="4" ref="U4:V16">D4</f>
        <v>DAV</v>
      </c>
      <c r="V4" s="14" t="str">
        <f t="shared" si="4"/>
        <v>S</v>
      </c>
      <c r="W4" s="36">
        <v>74.64</v>
      </c>
      <c r="X4" s="36">
        <v>74.58</v>
      </c>
      <c r="Y4" s="42">
        <f>SUM(W4,X4)</f>
        <v>149.22</v>
      </c>
      <c r="Z4" s="36">
        <v>97.67</v>
      </c>
      <c r="AA4" s="40">
        <f>Z4*1.5</f>
        <v>146.505</v>
      </c>
      <c r="AB4" s="40">
        <f>SUM(P4,Y4,AA4)</f>
        <v>762.155</v>
      </c>
      <c r="AC4" s="41">
        <v>1</v>
      </c>
      <c r="AD4" s="39">
        <v>70</v>
      </c>
      <c r="AE4" s="36">
        <v>92.78</v>
      </c>
      <c r="AF4" s="40">
        <f>AE4*1.5</f>
        <v>139.17000000000002</v>
      </c>
      <c r="AG4" s="40">
        <f>SUM(AD4,AF4)</f>
        <v>209.17000000000002</v>
      </c>
      <c r="AH4" s="40">
        <f>AB4+AG4</f>
        <v>971.325</v>
      </c>
      <c r="AI4" s="41">
        <v>1</v>
      </c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</row>
    <row r="5" spans="1:147" s="38" customFormat="1" ht="13.5" customHeight="1">
      <c r="A5" s="47" t="s">
        <v>68</v>
      </c>
      <c r="B5" s="47" t="s">
        <v>69</v>
      </c>
      <c r="C5" s="48" t="s">
        <v>71</v>
      </c>
      <c r="D5" s="59" t="s">
        <v>49</v>
      </c>
      <c r="E5" s="49" t="s">
        <v>34</v>
      </c>
      <c r="F5" s="35">
        <v>85</v>
      </c>
      <c r="G5" s="36">
        <v>45.89</v>
      </c>
      <c r="H5" s="37">
        <v>45.33</v>
      </c>
      <c r="I5" s="36">
        <f t="shared" si="0"/>
        <v>91.22</v>
      </c>
      <c r="J5" s="14">
        <v>94</v>
      </c>
      <c r="K5" s="35">
        <v>95</v>
      </c>
      <c r="L5" s="36">
        <v>58.56</v>
      </c>
      <c r="M5" s="40">
        <f t="shared" si="1"/>
        <v>87.84</v>
      </c>
      <c r="N5" s="40"/>
      <c r="O5" s="41"/>
      <c r="P5" s="40">
        <f t="shared" si="2"/>
        <v>453.06000000000006</v>
      </c>
      <c r="Q5" s="41">
        <v>2</v>
      </c>
      <c r="R5" s="12" t="str">
        <f t="shared" si="3"/>
        <v>Behlert</v>
      </c>
      <c r="S5" s="12" t="str">
        <f t="shared" si="3"/>
        <v>Detlef</v>
      </c>
      <c r="T5" s="12" t="str">
        <f t="shared" si="3"/>
        <v>AF Wendenschloss</v>
      </c>
      <c r="U5" s="12" t="str">
        <f t="shared" si="4"/>
        <v>DAV</v>
      </c>
      <c r="V5" s="14" t="str">
        <f t="shared" si="4"/>
        <v>S</v>
      </c>
      <c r="W5" s="36">
        <v>52.91</v>
      </c>
      <c r="X5" s="36">
        <v>52.41</v>
      </c>
      <c r="Y5" s="42">
        <f>SUM(W5,X5)</f>
        <v>105.32</v>
      </c>
      <c r="Z5" s="36">
        <v>85.66</v>
      </c>
      <c r="AA5" s="40">
        <f>Z5*1.5</f>
        <v>128.49</v>
      </c>
      <c r="AB5" s="40">
        <f>SUM(P5,Y5,AA5)</f>
        <v>686.8700000000001</v>
      </c>
      <c r="AC5" s="41">
        <v>2</v>
      </c>
      <c r="AD5" s="39">
        <v>75</v>
      </c>
      <c r="AE5" s="36">
        <v>88.65</v>
      </c>
      <c r="AF5" s="40">
        <f>AE5*1.5</f>
        <v>132.97500000000002</v>
      </c>
      <c r="AG5" s="40">
        <f>SUM(AD5,AF5)</f>
        <v>207.97500000000002</v>
      </c>
      <c r="AH5" s="40">
        <f>AB5+AG5</f>
        <v>894.8450000000001</v>
      </c>
      <c r="AI5" s="41">
        <v>2</v>
      </c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</row>
    <row r="6" spans="1:147" s="38" customFormat="1" ht="13.5" customHeight="1">
      <c r="A6" s="47" t="s">
        <v>65</v>
      </c>
      <c r="B6" s="47" t="s">
        <v>66</v>
      </c>
      <c r="C6" s="48" t="s">
        <v>67</v>
      </c>
      <c r="D6" s="59" t="s">
        <v>49</v>
      </c>
      <c r="E6" s="49" t="s">
        <v>34</v>
      </c>
      <c r="F6" s="35">
        <v>75</v>
      </c>
      <c r="G6" s="36">
        <v>37.92</v>
      </c>
      <c r="H6" s="37">
        <v>35.15</v>
      </c>
      <c r="I6" s="36">
        <f t="shared" si="0"/>
        <v>73.07</v>
      </c>
      <c r="J6" s="14">
        <v>96</v>
      </c>
      <c r="K6" s="35">
        <v>90</v>
      </c>
      <c r="L6" s="36">
        <v>55.43</v>
      </c>
      <c r="M6" s="40">
        <f t="shared" si="1"/>
        <v>83.145</v>
      </c>
      <c r="N6" s="40"/>
      <c r="O6" s="41"/>
      <c r="P6" s="40">
        <f t="shared" si="2"/>
        <v>417.215</v>
      </c>
      <c r="Q6" s="41">
        <v>3</v>
      </c>
      <c r="R6" s="12"/>
      <c r="S6" s="12"/>
      <c r="T6" s="12"/>
      <c r="U6" s="12"/>
      <c r="V6" s="14"/>
      <c r="W6" s="36"/>
      <c r="X6" s="36"/>
      <c r="Y6" s="42"/>
      <c r="Z6" s="36"/>
      <c r="AA6" s="40"/>
      <c r="AB6" s="40"/>
      <c r="AC6" s="41"/>
      <c r="AD6" s="39"/>
      <c r="AE6" s="36"/>
      <c r="AF6" s="40"/>
      <c r="AG6" s="40"/>
      <c r="AH6" s="40"/>
      <c r="AI6" s="41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</row>
    <row r="7" spans="1:147" s="38" customFormat="1" ht="13.5" customHeight="1">
      <c r="A7" s="44" t="s">
        <v>45</v>
      </c>
      <c r="B7" s="44" t="s">
        <v>46</v>
      </c>
      <c r="C7" s="45" t="s">
        <v>40</v>
      </c>
      <c r="D7" s="59" t="s">
        <v>49</v>
      </c>
      <c r="E7" s="46" t="s">
        <v>34</v>
      </c>
      <c r="F7" s="35">
        <v>80</v>
      </c>
      <c r="G7" s="36">
        <v>38.99</v>
      </c>
      <c r="H7" s="37">
        <v>38.5</v>
      </c>
      <c r="I7" s="36">
        <f t="shared" si="0"/>
        <v>77.49000000000001</v>
      </c>
      <c r="J7" s="14">
        <v>80</v>
      </c>
      <c r="K7" s="35">
        <v>75</v>
      </c>
      <c r="L7" s="36">
        <v>62.92</v>
      </c>
      <c r="M7" s="40">
        <f t="shared" si="1"/>
        <v>94.38</v>
      </c>
      <c r="N7" s="40"/>
      <c r="O7" s="41"/>
      <c r="P7" s="40">
        <f t="shared" si="2"/>
        <v>406.87</v>
      </c>
      <c r="Q7" s="41">
        <v>4</v>
      </c>
      <c r="R7" s="12"/>
      <c r="S7" s="12"/>
      <c r="T7" s="12"/>
      <c r="U7" s="12"/>
      <c r="V7" s="14"/>
      <c r="W7" s="36"/>
      <c r="X7" s="36"/>
      <c r="Y7" s="42"/>
      <c r="Z7" s="36"/>
      <c r="AA7" s="40"/>
      <c r="AB7" s="40"/>
      <c r="AC7" s="41"/>
      <c r="AD7" s="39"/>
      <c r="AE7" s="36"/>
      <c r="AF7" s="40"/>
      <c r="AG7" s="40"/>
      <c r="AH7" s="40"/>
      <c r="AI7" s="41" t="s">
        <v>20</v>
      </c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</row>
    <row r="8" spans="1:147" s="38" customFormat="1" ht="13.5" customHeight="1">
      <c r="A8" s="47" t="s">
        <v>43</v>
      </c>
      <c r="B8" s="47" t="s">
        <v>44</v>
      </c>
      <c r="C8" s="48" t="s">
        <v>31</v>
      </c>
      <c r="D8" s="59" t="s">
        <v>27</v>
      </c>
      <c r="E8" s="49" t="s">
        <v>34</v>
      </c>
      <c r="F8" s="35">
        <v>75</v>
      </c>
      <c r="G8" s="36">
        <v>44.62</v>
      </c>
      <c r="H8" s="37">
        <v>43.28</v>
      </c>
      <c r="I8" s="36">
        <f t="shared" si="0"/>
        <v>87.9</v>
      </c>
      <c r="J8" s="14">
        <v>90</v>
      </c>
      <c r="K8" s="35">
        <v>65</v>
      </c>
      <c r="L8" s="36">
        <v>58.13</v>
      </c>
      <c r="M8" s="40">
        <f t="shared" si="1"/>
        <v>87.19500000000001</v>
      </c>
      <c r="N8" s="40"/>
      <c r="O8" s="41"/>
      <c r="P8" s="40">
        <f t="shared" si="2"/>
        <v>405.09499999999997</v>
      </c>
      <c r="Q8" s="41">
        <v>5</v>
      </c>
      <c r="R8" s="12" t="str">
        <f t="shared" si="3"/>
        <v>Goddäus</v>
      </c>
      <c r="S8" s="12" t="str">
        <f t="shared" si="3"/>
        <v>Erich</v>
      </c>
      <c r="T8" s="12" t="str">
        <f t="shared" si="3"/>
        <v>LV Berlin - Brandenburg</v>
      </c>
      <c r="U8" s="12" t="str">
        <f t="shared" si="4"/>
        <v>VDSF</v>
      </c>
      <c r="V8" s="14" t="str">
        <f t="shared" si="4"/>
        <v>S</v>
      </c>
      <c r="W8" s="36">
        <v>59.9</v>
      </c>
      <c r="X8" s="36">
        <v>57.36</v>
      </c>
      <c r="Y8" s="42">
        <f>SUM(W8,X8)</f>
        <v>117.25999999999999</v>
      </c>
      <c r="Z8" s="36">
        <v>91.47</v>
      </c>
      <c r="AA8" s="40">
        <f>Z8*1.5</f>
        <v>137.20499999999998</v>
      </c>
      <c r="AB8" s="40">
        <f>SUM(P8,Y8,AA8)</f>
        <v>659.56</v>
      </c>
      <c r="AC8" s="41">
        <v>3</v>
      </c>
      <c r="AD8" s="39"/>
      <c r="AE8" s="36"/>
      <c r="AF8" s="40"/>
      <c r="AG8" s="40"/>
      <c r="AH8" s="40"/>
      <c r="AI8" s="41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</row>
    <row r="9" spans="1:147" s="38" customFormat="1" ht="13.5" customHeight="1">
      <c r="A9" s="47" t="s">
        <v>74</v>
      </c>
      <c r="B9" s="47" t="s">
        <v>66</v>
      </c>
      <c r="C9" s="48" t="s">
        <v>40</v>
      </c>
      <c r="D9" s="59" t="s">
        <v>49</v>
      </c>
      <c r="E9" s="49" t="s">
        <v>34</v>
      </c>
      <c r="F9" s="35">
        <v>45</v>
      </c>
      <c r="G9" s="36">
        <v>34.9</v>
      </c>
      <c r="H9" s="37">
        <v>34.28</v>
      </c>
      <c r="I9" s="36">
        <f t="shared" si="0"/>
        <v>69.18</v>
      </c>
      <c r="J9" s="14">
        <v>88</v>
      </c>
      <c r="K9" s="35">
        <v>90</v>
      </c>
      <c r="L9" s="36">
        <v>55.03</v>
      </c>
      <c r="M9" s="40">
        <f t="shared" si="1"/>
        <v>82.545</v>
      </c>
      <c r="N9" s="40"/>
      <c r="O9" s="41"/>
      <c r="P9" s="40">
        <f t="shared" si="2"/>
        <v>374.725</v>
      </c>
      <c r="Q9" s="41">
        <v>6</v>
      </c>
      <c r="R9" s="12" t="str">
        <f t="shared" si="3"/>
        <v>Frahm</v>
      </c>
      <c r="S9" s="12" t="str">
        <f t="shared" si="3"/>
        <v>Manfred</v>
      </c>
      <c r="T9" s="12" t="str">
        <f t="shared" si="3"/>
        <v>AF Hohenschönhausen</v>
      </c>
      <c r="U9" s="12" t="str">
        <f t="shared" si="4"/>
        <v>DAV</v>
      </c>
      <c r="V9" s="14" t="str">
        <f t="shared" si="4"/>
        <v>S</v>
      </c>
      <c r="W9" s="36">
        <v>53.15</v>
      </c>
      <c r="X9" s="36">
        <v>50.71</v>
      </c>
      <c r="Y9" s="42">
        <f>SUM(W9,X9)</f>
        <v>103.86</v>
      </c>
      <c r="Z9" s="36">
        <v>74.69</v>
      </c>
      <c r="AA9" s="40">
        <f>Z9*1.5</f>
        <v>112.035</v>
      </c>
      <c r="AB9" s="40">
        <f>SUM(P9,Y9,AA9)</f>
        <v>590.62</v>
      </c>
      <c r="AC9" s="41">
        <v>4</v>
      </c>
      <c r="AD9" s="39"/>
      <c r="AE9" s="36"/>
      <c r="AF9" s="40"/>
      <c r="AG9" s="40"/>
      <c r="AH9" s="40"/>
      <c r="AI9" s="41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</row>
    <row r="10" spans="1:147" s="38" customFormat="1" ht="13.5" customHeight="1">
      <c r="A10" s="47"/>
      <c r="B10" s="47"/>
      <c r="C10" s="48"/>
      <c r="D10" s="59"/>
      <c r="E10" s="49"/>
      <c r="F10" s="35"/>
      <c r="G10" s="36"/>
      <c r="H10" s="37"/>
      <c r="I10" s="36"/>
      <c r="J10" s="14"/>
      <c r="K10" s="35"/>
      <c r="L10" s="36"/>
      <c r="M10" s="40"/>
      <c r="N10" s="40"/>
      <c r="O10" s="41"/>
      <c r="P10" s="40"/>
      <c r="Q10" s="41"/>
      <c r="R10" s="12"/>
      <c r="S10" s="12"/>
      <c r="T10" s="12"/>
      <c r="U10" s="12"/>
      <c r="V10" s="14"/>
      <c r="W10" s="36"/>
      <c r="X10" s="36"/>
      <c r="Y10" s="42"/>
      <c r="Z10" s="36"/>
      <c r="AA10" s="40"/>
      <c r="AB10" s="40"/>
      <c r="AC10" s="41"/>
      <c r="AD10" s="39"/>
      <c r="AE10" s="36"/>
      <c r="AF10" s="40"/>
      <c r="AG10" s="40"/>
      <c r="AH10" s="40"/>
      <c r="AI10" s="41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</row>
    <row r="11" spans="1:147" s="38" customFormat="1" ht="13.5" customHeight="1">
      <c r="A11" s="47" t="s">
        <v>29</v>
      </c>
      <c r="B11" s="47" t="s">
        <v>30</v>
      </c>
      <c r="C11" s="48" t="s">
        <v>56</v>
      </c>
      <c r="D11" s="59" t="s">
        <v>27</v>
      </c>
      <c r="E11" s="49" t="s">
        <v>32</v>
      </c>
      <c r="F11" s="35">
        <v>95</v>
      </c>
      <c r="G11" s="36">
        <v>50.9</v>
      </c>
      <c r="H11" s="37">
        <v>49.26</v>
      </c>
      <c r="I11" s="36">
        <f t="shared" si="0"/>
        <v>100.16</v>
      </c>
      <c r="J11" s="14">
        <v>92</v>
      </c>
      <c r="K11" s="35">
        <v>90</v>
      </c>
      <c r="L11" s="36">
        <v>60.76</v>
      </c>
      <c r="M11" s="40">
        <f t="shared" si="1"/>
        <v>91.14</v>
      </c>
      <c r="N11" s="40"/>
      <c r="O11" s="41"/>
      <c r="P11" s="40">
        <f t="shared" si="2"/>
        <v>468.29999999999995</v>
      </c>
      <c r="Q11" s="41">
        <v>1</v>
      </c>
      <c r="R11" s="12" t="str">
        <f t="shared" si="3"/>
        <v>Kuhfahl</v>
      </c>
      <c r="S11" s="12" t="str">
        <f t="shared" si="3"/>
        <v>Jean-Paul</v>
      </c>
      <c r="T11" s="12" t="str">
        <f t="shared" si="3"/>
        <v>LV Berlin-Brandenburg</v>
      </c>
      <c r="U11" s="12" t="str">
        <f t="shared" si="4"/>
        <v>VDSF</v>
      </c>
      <c r="V11" s="14" t="str">
        <f t="shared" si="4"/>
        <v>AJM</v>
      </c>
      <c r="W11" s="36">
        <v>57.89</v>
      </c>
      <c r="X11" s="36">
        <v>55.7</v>
      </c>
      <c r="Y11" s="42">
        <f>SUM(W11,X11)</f>
        <v>113.59</v>
      </c>
      <c r="Z11" s="36">
        <v>93.8</v>
      </c>
      <c r="AA11" s="40">
        <f>Z11*1.5</f>
        <v>140.7</v>
      </c>
      <c r="AB11" s="40">
        <f>SUM(P11,Y11,AA11)</f>
        <v>722.5899999999999</v>
      </c>
      <c r="AC11" s="41">
        <v>1</v>
      </c>
      <c r="AD11" s="39"/>
      <c r="AE11" s="36"/>
      <c r="AF11" s="40"/>
      <c r="AG11" s="40"/>
      <c r="AH11" s="40"/>
      <c r="AI11" s="41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</row>
    <row r="12" spans="1:147" s="38" customFormat="1" ht="13.5" customHeight="1">
      <c r="A12" s="47"/>
      <c r="B12" s="47"/>
      <c r="C12" s="48"/>
      <c r="D12" s="59"/>
      <c r="E12" s="49"/>
      <c r="F12" s="35"/>
      <c r="G12" s="36"/>
      <c r="H12" s="37"/>
      <c r="I12" s="36"/>
      <c r="J12" s="14"/>
      <c r="K12" s="35"/>
      <c r="L12" s="36"/>
      <c r="M12" s="40"/>
      <c r="N12" s="40"/>
      <c r="O12" s="41"/>
      <c r="P12" s="40"/>
      <c r="Q12" s="41"/>
      <c r="R12" s="12"/>
      <c r="S12" s="12"/>
      <c r="T12" s="12"/>
      <c r="U12" s="12"/>
      <c r="V12" s="14"/>
      <c r="W12" s="36"/>
      <c r="X12" s="36"/>
      <c r="Y12" s="42"/>
      <c r="Z12" s="36"/>
      <c r="AA12" s="40"/>
      <c r="AB12" s="40"/>
      <c r="AC12" s="41"/>
      <c r="AD12" s="39"/>
      <c r="AE12" s="36"/>
      <c r="AF12" s="40"/>
      <c r="AG12" s="40"/>
      <c r="AH12" s="40"/>
      <c r="AI12" s="41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</row>
    <row r="13" spans="1:147" s="38" customFormat="1" ht="13.5" customHeight="1">
      <c r="A13" s="47" t="s">
        <v>84</v>
      </c>
      <c r="B13" s="47" t="s">
        <v>85</v>
      </c>
      <c r="C13" s="48" t="s">
        <v>33</v>
      </c>
      <c r="D13" s="59" t="s">
        <v>27</v>
      </c>
      <c r="E13" s="49" t="s">
        <v>28</v>
      </c>
      <c r="F13" s="35">
        <v>85</v>
      </c>
      <c r="G13" s="36">
        <v>50.63</v>
      </c>
      <c r="H13" s="37">
        <v>42.24</v>
      </c>
      <c r="I13" s="36">
        <f t="shared" si="0"/>
        <v>92.87</v>
      </c>
      <c r="J13" s="14">
        <v>84</v>
      </c>
      <c r="K13" s="35">
        <v>85</v>
      </c>
      <c r="L13" s="36">
        <v>63.8</v>
      </c>
      <c r="M13" s="40">
        <f t="shared" si="1"/>
        <v>95.69999999999999</v>
      </c>
      <c r="N13" s="40"/>
      <c r="O13" s="41"/>
      <c r="P13" s="40">
        <f t="shared" si="2"/>
        <v>442.57</v>
      </c>
      <c r="Q13" s="41">
        <v>1</v>
      </c>
      <c r="R13" s="12"/>
      <c r="S13" s="12"/>
      <c r="T13" s="12"/>
      <c r="U13" s="12"/>
      <c r="V13" s="14"/>
      <c r="W13" s="36"/>
      <c r="X13" s="36"/>
      <c r="Y13" s="42"/>
      <c r="Z13" s="36"/>
      <c r="AA13" s="40"/>
      <c r="AB13" s="40"/>
      <c r="AC13" s="41"/>
      <c r="AD13" s="39"/>
      <c r="AE13" s="36"/>
      <c r="AF13" s="40"/>
      <c r="AG13" s="40"/>
      <c r="AH13" s="40"/>
      <c r="AI13" s="41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</row>
    <row r="14" spans="1:147" s="38" customFormat="1" ht="13.5" customHeight="1">
      <c r="A14" s="47" t="s">
        <v>38</v>
      </c>
      <c r="B14" s="47" t="s">
        <v>39</v>
      </c>
      <c r="C14" s="48" t="s">
        <v>40</v>
      </c>
      <c r="D14" s="59" t="s">
        <v>49</v>
      </c>
      <c r="E14" s="49" t="s">
        <v>28</v>
      </c>
      <c r="F14" s="35">
        <v>60</v>
      </c>
      <c r="G14" s="36">
        <v>47.61</v>
      </c>
      <c r="H14" s="37">
        <v>44.65</v>
      </c>
      <c r="I14" s="36">
        <f t="shared" si="0"/>
        <v>92.25999999999999</v>
      </c>
      <c r="J14" s="14">
        <v>86</v>
      </c>
      <c r="K14" s="35">
        <v>85</v>
      </c>
      <c r="L14" s="36">
        <v>66.71</v>
      </c>
      <c r="M14" s="40">
        <f t="shared" si="1"/>
        <v>100.065</v>
      </c>
      <c r="N14" s="40"/>
      <c r="O14" s="41"/>
      <c r="P14" s="40">
        <f t="shared" si="2"/>
        <v>423.325</v>
      </c>
      <c r="Q14" s="41">
        <v>2</v>
      </c>
      <c r="R14" s="12" t="str">
        <f t="shared" si="3"/>
        <v>Schulz </v>
      </c>
      <c r="S14" s="12" t="str">
        <f t="shared" si="3"/>
        <v>Steffen</v>
      </c>
      <c r="T14" s="12" t="str">
        <f t="shared" si="3"/>
        <v>AF Hohenschönhausen</v>
      </c>
      <c r="U14" s="12" t="str">
        <f t="shared" si="4"/>
        <v>DAV</v>
      </c>
      <c r="V14" s="14" t="str">
        <f t="shared" si="4"/>
        <v>LM</v>
      </c>
      <c r="W14" s="36">
        <v>51.73</v>
      </c>
      <c r="X14" s="36">
        <v>51.06</v>
      </c>
      <c r="Y14" s="42">
        <f>SUM(W14,X14)</f>
        <v>102.78999999999999</v>
      </c>
      <c r="Z14" s="36">
        <v>87.61</v>
      </c>
      <c r="AA14" s="40">
        <f>Z14*1.5</f>
        <v>131.415</v>
      </c>
      <c r="AB14" s="40">
        <f>SUM(P14,Y14,AA14)</f>
        <v>657.53</v>
      </c>
      <c r="AC14" s="41">
        <v>1</v>
      </c>
      <c r="AD14" s="39"/>
      <c r="AE14" s="36"/>
      <c r="AF14" s="40"/>
      <c r="AG14" s="40"/>
      <c r="AH14" s="40"/>
      <c r="AI14" s="41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</row>
    <row r="15" spans="1:147" s="38" customFormat="1" ht="13.5" customHeight="1">
      <c r="A15" s="47" t="s">
        <v>41</v>
      </c>
      <c r="B15" s="47" t="s">
        <v>42</v>
      </c>
      <c r="C15" s="48" t="s">
        <v>33</v>
      </c>
      <c r="D15" s="59" t="s">
        <v>27</v>
      </c>
      <c r="E15" s="49" t="s">
        <v>28</v>
      </c>
      <c r="F15" s="35">
        <v>55</v>
      </c>
      <c r="G15" s="36">
        <v>57.47</v>
      </c>
      <c r="H15" s="37">
        <v>52.67</v>
      </c>
      <c r="I15" s="36">
        <f t="shared" si="0"/>
        <v>110.14</v>
      </c>
      <c r="J15" s="14">
        <v>86</v>
      </c>
      <c r="K15" s="35">
        <v>65</v>
      </c>
      <c r="L15" s="36">
        <v>58.4</v>
      </c>
      <c r="M15" s="40">
        <f t="shared" si="1"/>
        <v>87.6</v>
      </c>
      <c r="N15" s="40"/>
      <c r="O15" s="41"/>
      <c r="P15" s="40">
        <f t="shared" si="2"/>
        <v>403.74</v>
      </c>
      <c r="Q15" s="41">
        <v>3</v>
      </c>
      <c r="R15" s="12"/>
      <c r="S15" s="12"/>
      <c r="T15" s="12"/>
      <c r="U15" s="12"/>
      <c r="V15" s="14"/>
      <c r="W15" s="36"/>
      <c r="X15" s="36"/>
      <c r="Y15" s="42"/>
      <c r="Z15" s="36"/>
      <c r="AA15" s="40"/>
      <c r="AB15" s="40"/>
      <c r="AC15" s="41"/>
      <c r="AD15" s="39"/>
      <c r="AE15" s="36"/>
      <c r="AF15" s="40"/>
      <c r="AG15" s="40"/>
      <c r="AH15" s="40"/>
      <c r="AI15" s="41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</row>
    <row r="16" spans="1:147" s="38" customFormat="1" ht="13.5" customHeight="1">
      <c r="A16" s="47" t="s">
        <v>35</v>
      </c>
      <c r="B16" s="47" t="s">
        <v>36</v>
      </c>
      <c r="C16" s="48" t="s">
        <v>37</v>
      </c>
      <c r="D16" s="59" t="s">
        <v>49</v>
      </c>
      <c r="E16" s="49" t="s">
        <v>28</v>
      </c>
      <c r="F16" s="35">
        <v>90</v>
      </c>
      <c r="G16" s="36">
        <v>49.63</v>
      </c>
      <c r="H16" s="37">
        <v>47.14</v>
      </c>
      <c r="I16" s="36">
        <f t="shared" si="0"/>
        <v>96.77000000000001</v>
      </c>
      <c r="J16" s="14">
        <v>92</v>
      </c>
      <c r="K16" s="35">
        <v>85</v>
      </c>
      <c r="L16" s="36">
        <v>0</v>
      </c>
      <c r="M16" s="40">
        <f t="shared" si="1"/>
        <v>0</v>
      </c>
      <c r="N16" s="40"/>
      <c r="O16" s="41"/>
      <c r="P16" s="40">
        <f t="shared" si="2"/>
        <v>363.77</v>
      </c>
      <c r="Q16" s="41">
        <v>4</v>
      </c>
      <c r="R16" s="12" t="str">
        <f t="shared" si="3"/>
        <v>Gabrielczyk</v>
      </c>
      <c r="S16" s="12" t="str">
        <f t="shared" si="3"/>
        <v>Andreas</v>
      </c>
      <c r="T16" s="12" t="str">
        <f t="shared" si="3"/>
        <v>Berlin-Lichtenberg 1999</v>
      </c>
      <c r="U16" s="12" t="str">
        <f t="shared" si="4"/>
        <v>DAV</v>
      </c>
      <c r="V16" s="14" t="str">
        <f t="shared" si="4"/>
        <v>LM</v>
      </c>
      <c r="W16" s="36">
        <v>58.41</v>
      </c>
      <c r="X16" s="36">
        <v>58.11</v>
      </c>
      <c r="Y16" s="42">
        <f>SUM(W16,X16)</f>
        <v>116.52</v>
      </c>
      <c r="Z16" s="36">
        <v>95.27</v>
      </c>
      <c r="AA16" s="40">
        <f>Z16*1.5</f>
        <v>142.905</v>
      </c>
      <c r="AB16" s="40">
        <f>SUM(P16,Y16,AA16)</f>
        <v>623.1949999999999</v>
      </c>
      <c r="AC16" s="41">
        <v>2</v>
      </c>
      <c r="AD16" s="39"/>
      <c r="AE16" s="36"/>
      <c r="AF16" s="40"/>
      <c r="AG16" s="40"/>
      <c r="AH16" s="40"/>
      <c r="AI16" s="41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</row>
    <row r="17" spans="1:147" s="38" customFormat="1" ht="13.5" customHeight="1">
      <c r="A17" s="47"/>
      <c r="B17" s="47"/>
      <c r="C17" s="48"/>
      <c r="D17" s="59"/>
      <c r="E17" s="49"/>
      <c r="F17" s="35"/>
      <c r="G17" s="36"/>
      <c r="H17" s="37"/>
      <c r="I17" s="36"/>
      <c r="J17" s="14"/>
      <c r="K17" s="35"/>
      <c r="L17" s="36"/>
      <c r="M17" s="40"/>
      <c r="N17" s="40"/>
      <c r="O17" s="41"/>
      <c r="P17" s="40"/>
      <c r="Q17" s="41"/>
      <c r="R17" s="12"/>
      <c r="S17" s="12"/>
      <c r="T17" s="12"/>
      <c r="U17" s="12"/>
      <c r="V17" s="14"/>
      <c r="W17" s="36"/>
      <c r="X17" s="36"/>
      <c r="Y17" s="42"/>
      <c r="Z17" s="36"/>
      <c r="AA17" s="40"/>
      <c r="AB17" s="40"/>
      <c r="AC17" s="41"/>
      <c r="AD17" s="39"/>
      <c r="AE17" s="36"/>
      <c r="AF17" s="40"/>
      <c r="AG17" s="40"/>
      <c r="AH17" s="40"/>
      <c r="AI17" s="41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</row>
    <row r="18" spans="1:147" s="38" customFormat="1" ht="13.5" customHeight="1">
      <c r="A18" s="44" t="s">
        <v>35</v>
      </c>
      <c r="B18" s="44" t="s">
        <v>48</v>
      </c>
      <c r="C18" s="45" t="s">
        <v>37</v>
      </c>
      <c r="D18" s="59" t="s">
        <v>49</v>
      </c>
      <c r="E18" s="46" t="s">
        <v>47</v>
      </c>
      <c r="F18" s="35"/>
      <c r="G18" s="36"/>
      <c r="H18" s="37"/>
      <c r="I18" s="36"/>
      <c r="J18" s="14">
        <v>46</v>
      </c>
      <c r="K18" s="35">
        <v>30</v>
      </c>
      <c r="L18" s="36">
        <v>45.65</v>
      </c>
      <c r="M18" s="40">
        <f t="shared" si="1"/>
        <v>68.475</v>
      </c>
      <c r="N18" s="40">
        <f>J18+K18+M18</f>
        <v>144.475</v>
      </c>
      <c r="O18" s="41">
        <v>1</v>
      </c>
      <c r="P18" s="40"/>
      <c r="Q18" s="41"/>
      <c r="R18" s="12"/>
      <c r="S18" s="12"/>
      <c r="T18" s="12"/>
      <c r="U18" s="12"/>
      <c r="V18" s="14"/>
      <c r="W18" s="36"/>
      <c r="X18" s="36"/>
      <c r="Y18" s="42"/>
      <c r="Z18" s="36"/>
      <c r="AA18" s="40"/>
      <c r="AB18" s="40"/>
      <c r="AC18" s="41"/>
      <c r="AD18" s="39"/>
      <c r="AE18" s="36"/>
      <c r="AF18" s="40"/>
      <c r="AG18" s="40"/>
      <c r="AH18" s="40"/>
      <c r="AI18" s="41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</row>
    <row r="19" spans="1:147" s="38" customFormat="1" ht="13.5" customHeight="1">
      <c r="A19" s="47" t="s">
        <v>70</v>
      </c>
      <c r="B19" s="47" t="s">
        <v>51</v>
      </c>
      <c r="C19" s="48" t="s">
        <v>33</v>
      </c>
      <c r="D19" s="59" t="s">
        <v>27</v>
      </c>
      <c r="E19" s="49" t="s">
        <v>81</v>
      </c>
      <c r="F19" s="35"/>
      <c r="G19" s="36"/>
      <c r="H19" s="37"/>
      <c r="I19" s="36"/>
      <c r="J19" s="14">
        <v>48</v>
      </c>
      <c r="K19" s="35">
        <v>20</v>
      </c>
      <c r="L19" s="36">
        <v>33.38</v>
      </c>
      <c r="M19" s="40">
        <f>L19*1.5</f>
        <v>50.07000000000001</v>
      </c>
      <c r="N19" s="40">
        <f>J19+K19+M19</f>
        <v>118.07000000000001</v>
      </c>
      <c r="O19" s="41">
        <v>3</v>
      </c>
      <c r="P19" s="40"/>
      <c r="Q19" s="41"/>
      <c r="R19" s="12"/>
      <c r="S19" s="12"/>
      <c r="T19" s="12"/>
      <c r="U19" s="12"/>
      <c r="V19" s="14"/>
      <c r="W19" s="36"/>
      <c r="X19" s="36"/>
      <c r="Y19" s="42"/>
      <c r="Z19" s="36"/>
      <c r="AA19" s="40"/>
      <c r="AB19" s="40"/>
      <c r="AC19" s="41"/>
      <c r="AD19" s="39"/>
      <c r="AE19" s="36"/>
      <c r="AF19" s="40"/>
      <c r="AG19" s="40"/>
      <c r="AH19" s="40"/>
      <c r="AI19" s="41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</row>
    <row r="20" spans="1:147" s="73" customFormat="1" ht="13.5" customHeight="1">
      <c r="A20" s="44" t="s">
        <v>59</v>
      </c>
      <c r="B20" s="44" t="s">
        <v>60</v>
      </c>
      <c r="C20" s="45" t="s">
        <v>64</v>
      </c>
      <c r="D20" s="59" t="s">
        <v>49</v>
      </c>
      <c r="E20" s="46" t="s">
        <v>81</v>
      </c>
      <c r="F20" s="63"/>
      <c r="G20" s="64"/>
      <c r="H20" s="65"/>
      <c r="I20" s="36"/>
      <c r="J20" s="14">
        <v>24</v>
      </c>
      <c r="K20" s="35">
        <v>5</v>
      </c>
      <c r="L20" s="64">
        <v>32.32</v>
      </c>
      <c r="M20" s="40">
        <f>L20*1.5</f>
        <v>48.480000000000004</v>
      </c>
      <c r="N20" s="40">
        <f>J20+K20+M20</f>
        <v>77.48</v>
      </c>
      <c r="O20" s="41">
        <v>6</v>
      </c>
      <c r="P20" s="40"/>
      <c r="Q20" s="68"/>
      <c r="R20" s="69"/>
      <c r="S20" s="69"/>
      <c r="T20" s="69"/>
      <c r="U20" s="69"/>
      <c r="V20" s="66"/>
      <c r="W20" s="64"/>
      <c r="X20" s="64"/>
      <c r="Y20" s="70"/>
      <c r="Z20" s="64"/>
      <c r="AA20" s="67"/>
      <c r="AB20" s="67"/>
      <c r="AC20" s="68"/>
      <c r="AD20" s="71"/>
      <c r="AE20" s="64"/>
      <c r="AF20" s="67"/>
      <c r="AG20" s="67"/>
      <c r="AH20" s="67"/>
      <c r="AI20" s="68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</row>
    <row r="21" spans="1:147" s="38" customFormat="1" ht="13.5" customHeight="1">
      <c r="A21" s="44"/>
      <c r="B21" s="44"/>
      <c r="C21" s="45"/>
      <c r="D21" s="59"/>
      <c r="E21" s="46"/>
      <c r="F21" s="35"/>
      <c r="G21" s="36"/>
      <c r="H21" s="37"/>
      <c r="I21" s="36"/>
      <c r="J21" s="14"/>
      <c r="K21" s="35"/>
      <c r="L21" s="36"/>
      <c r="M21" s="40"/>
      <c r="N21" s="40"/>
      <c r="O21" s="41"/>
      <c r="P21" s="40"/>
      <c r="Q21" s="41"/>
      <c r="R21" s="12"/>
      <c r="S21" s="12"/>
      <c r="T21" s="12"/>
      <c r="U21" s="12"/>
      <c r="V21" s="14"/>
      <c r="W21" s="36"/>
      <c r="X21" s="36"/>
      <c r="Y21" s="42"/>
      <c r="Z21" s="36"/>
      <c r="AA21" s="40"/>
      <c r="AB21" s="40"/>
      <c r="AC21" s="41"/>
      <c r="AD21" s="39"/>
      <c r="AE21" s="36"/>
      <c r="AF21" s="40"/>
      <c r="AG21" s="40"/>
      <c r="AH21" s="40"/>
      <c r="AI21" s="41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</row>
    <row r="22" spans="1:147" s="38" customFormat="1" ht="13.5" customHeight="1">
      <c r="A22" s="50" t="s">
        <v>79</v>
      </c>
      <c r="B22" s="50" t="s">
        <v>80</v>
      </c>
      <c r="C22" s="48" t="s">
        <v>64</v>
      </c>
      <c r="D22" s="59" t="s">
        <v>49</v>
      </c>
      <c r="E22" s="49" t="s">
        <v>78</v>
      </c>
      <c r="F22" s="35"/>
      <c r="G22" s="36"/>
      <c r="H22" s="37"/>
      <c r="I22" s="36"/>
      <c r="J22" s="14">
        <v>42</v>
      </c>
      <c r="K22" s="35">
        <v>40</v>
      </c>
      <c r="L22" s="36">
        <v>31.35</v>
      </c>
      <c r="M22" s="40">
        <f t="shared" si="1"/>
        <v>47.025000000000006</v>
      </c>
      <c r="N22" s="40">
        <f>J22+K22+M22</f>
        <v>129.025</v>
      </c>
      <c r="O22" s="41">
        <v>2</v>
      </c>
      <c r="P22" s="40"/>
      <c r="Q22" s="41"/>
      <c r="R22" s="12"/>
      <c r="S22" s="12"/>
      <c r="T22" s="12"/>
      <c r="U22" s="12"/>
      <c r="V22" s="14"/>
      <c r="W22" s="36"/>
      <c r="X22" s="36"/>
      <c r="Y22" s="42"/>
      <c r="Z22" s="36"/>
      <c r="AA22" s="40"/>
      <c r="AB22" s="40"/>
      <c r="AC22" s="41"/>
      <c r="AD22" s="39"/>
      <c r="AE22" s="36"/>
      <c r="AF22" s="40"/>
      <c r="AG22" s="40"/>
      <c r="AH22" s="40"/>
      <c r="AI22" s="41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</row>
    <row r="23" spans="1:147" s="73" customFormat="1" ht="13.5" customHeight="1">
      <c r="A23" s="44" t="s">
        <v>87</v>
      </c>
      <c r="B23" s="44" t="s">
        <v>58</v>
      </c>
      <c r="C23" s="45" t="s">
        <v>64</v>
      </c>
      <c r="D23" s="59" t="s">
        <v>49</v>
      </c>
      <c r="E23" s="46" t="s">
        <v>78</v>
      </c>
      <c r="F23" s="63"/>
      <c r="G23" s="64"/>
      <c r="H23" s="65"/>
      <c r="I23" s="36"/>
      <c r="J23" s="14">
        <v>42</v>
      </c>
      <c r="K23" s="35">
        <v>20</v>
      </c>
      <c r="L23" s="36">
        <v>35.65</v>
      </c>
      <c r="M23" s="40">
        <f t="shared" si="1"/>
        <v>53.474999999999994</v>
      </c>
      <c r="N23" s="40">
        <f>J23+K23+M23</f>
        <v>115.475</v>
      </c>
      <c r="O23" s="41">
        <v>4</v>
      </c>
      <c r="P23" s="40"/>
      <c r="Q23" s="68"/>
      <c r="R23" s="69"/>
      <c r="S23" s="69"/>
      <c r="T23" s="69"/>
      <c r="U23" s="69"/>
      <c r="V23" s="66"/>
      <c r="W23" s="64"/>
      <c r="X23" s="64"/>
      <c r="Y23" s="70"/>
      <c r="Z23" s="64"/>
      <c r="AA23" s="67"/>
      <c r="AB23" s="67"/>
      <c r="AC23" s="68"/>
      <c r="AD23" s="71"/>
      <c r="AE23" s="64"/>
      <c r="AF23" s="67"/>
      <c r="AG23" s="67"/>
      <c r="AH23" s="67"/>
      <c r="AI23" s="68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</row>
    <row r="24" spans="1:147" s="38" customFormat="1" ht="13.5" customHeight="1">
      <c r="A24" s="44" t="s">
        <v>57</v>
      </c>
      <c r="B24" s="44" t="s">
        <v>58</v>
      </c>
      <c r="C24" s="45" t="s">
        <v>64</v>
      </c>
      <c r="D24" s="59" t="s">
        <v>49</v>
      </c>
      <c r="E24" s="46" t="s">
        <v>78</v>
      </c>
      <c r="F24" s="35"/>
      <c r="G24" s="36"/>
      <c r="H24" s="37"/>
      <c r="I24" s="36"/>
      <c r="J24" s="14">
        <v>40</v>
      </c>
      <c r="K24" s="35">
        <v>15</v>
      </c>
      <c r="L24" s="36">
        <v>37.58</v>
      </c>
      <c r="M24" s="40">
        <f t="shared" si="1"/>
        <v>56.37</v>
      </c>
      <c r="N24" s="40">
        <f>J24+K24+M24</f>
        <v>111.37</v>
      </c>
      <c r="O24" s="41">
        <v>5</v>
      </c>
      <c r="P24" s="40"/>
      <c r="Q24" s="41"/>
      <c r="R24" s="12"/>
      <c r="S24" s="12"/>
      <c r="T24" s="12"/>
      <c r="U24" s="12"/>
      <c r="V24" s="14"/>
      <c r="W24" s="36"/>
      <c r="X24" s="36"/>
      <c r="Y24" s="42"/>
      <c r="Z24" s="36"/>
      <c r="AA24" s="40"/>
      <c r="AB24" s="40"/>
      <c r="AC24" s="41"/>
      <c r="AD24" s="39"/>
      <c r="AE24" s="36"/>
      <c r="AF24" s="40"/>
      <c r="AG24" s="40"/>
      <c r="AH24" s="40"/>
      <c r="AI24" s="41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</row>
    <row r="25" spans="1:147" s="38" customFormat="1" ht="13.5" customHeight="1">
      <c r="A25" s="50"/>
      <c r="B25" s="50"/>
      <c r="C25" s="48"/>
      <c r="D25" s="59"/>
      <c r="E25" s="49"/>
      <c r="F25" s="35"/>
      <c r="G25" s="36"/>
      <c r="H25" s="37"/>
      <c r="I25" s="36"/>
      <c r="J25" s="14"/>
      <c r="K25" s="35"/>
      <c r="L25" s="36"/>
      <c r="M25" s="40"/>
      <c r="N25" s="40"/>
      <c r="O25" s="41"/>
      <c r="P25" s="40"/>
      <c r="Q25" s="41"/>
      <c r="R25" s="12"/>
      <c r="S25" s="12"/>
      <c r="T25" s="12"/>
      <c r="U25" s="12"/>
      <c r="V25" s="14"/>
      <c r="W25" s="36"/>
      <c r="X25" s="36"/>
      <c r="Y25" s="42"/>
      <c r="Z25" s="36"/>
      <c r="AA25" s="40"/>
      <c r="AB25" s="40"/>
      <c r="AC25" s="41"/>
      <c r="AD25" s="39"/>
      <c r="AE25" s="36"/>
      <c r="AF25" s="40"/>
      <c r="AG25" s="40"/>
      <c r="AH25" s="40"/>
      <c r="AI25" s="41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</row>
    <row r="26" spans="1:147" s="38" customFormat="1" ht="18" customHeight="1">
      <c r="A26" s="47" t="s">
        <v>75</v>
      </c>
      <c r="B26" s="47" t="s">
        <v>76</v>
      </c>
      <c r="C26" s="48" t="s">
        <v>56</v>
      </c>
      <c r="D26" s="59" t="s">
        <v>27</v>
      </c>
      <c r="E26" s="49" t="s">
        <v>54</v>
      </c>
      <c r="F26" s="35">
        <v>80</v>
      </c>
      <c r="G26" s="36">
        <v>45.98</v>
      </c>
      <c r="H26" s="37">
        <v>43.26</v>
      </c>
      <c r="I26" s="36">
        <f t="shared" si="0"/>
        <v>89.24</v>
      </c>
      <c r="J26" s="14">
        <v>84</v>
      </c>
      <c r="K26" s="35">
        <v>70</v>
      </c>
      <c r="L26" s="36">
        <v>53.59</v>
      </c>
      <c r="M26" s="40">
        <f t="shared" si="1"/>
        <v>80.385</v>
      </c>
      <c r="N26" s="40"/>
      <c r="O26" s="41"/>
      <c r="P26" s="40">
        <f t="shared" si="2"/>
        <v>403.625</v>
      </c>
      <c r="Q26" s="41">
        <v>1</v>
      </c>
      <c r="R26" s="12"/>
      <c r="S26" s="12"/>
      <c r="T26" s="12"/>
      <c r="U26" s="12"/>
      <c r="V26" s="14"/>
      <c r="W26" s="36"/>
      <c r="X26" s="36"/>
      <c r="Y26" s="42"/>
      <c r="Z26" s="36"/>
      <c r="AA26" s="40"/>
      <c r="AB26" s="40"/>
      <c r="AC26" s="41"/>
      <c r="AD26" s="39"/>
      <c r="AE26" s="36"/>
      <c r="AF26" s="40"/>
      <c r="AG26" s="40"/>
      <c r="AH26" s="40"/>
      <c r="AI26" s="41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</row>
    <row r="27" spans="1:147" s="38" customFormat="1" ht="13.5" customHeight="1">
      <c r="A27" s="50" t="s">
        <v>55</v>
      </c>
      <c r="B27" s="50" t="s">
        <v>53</v>
      </c>
      <c r="C27" s="48" t="s">
        <v>40</v>
      </c>
      <c r="D27" s="59" t="s">
        <v>49</v>
      </c>
      <c r="E27" s="49" t="s">
        <v>54</v>
      </c>
      <c r="F27" s="35">
        <v>30</v>
      </c>
      <c r="G27" s="36">
        <v>32.93</v>
      </c>
      <c r="H27" s="37">
        <v>31.69</v>
      </c>
      <c r="I27" s="36">
        <f t="shared" si="0"/>
        <v>64.62</v>
      </c>
      <c r="J27" s="14">
        <v>78</v>
      </c>
      <c r="K27" s="35">
        <v>55</v>
      </c>
      <c r="L27" s="36">
        <v>51.82</v>
      </c>
      <c r="M27" s="40">
        <f t="shared" si="1"/>
        <v>77.73</v>
      </c>
      <c r="N27" s="40"/>
      <c r="O27" s="41"/>
      <c r="P27" s="40">
        <f t="shared" si="2"/>
        <v>305.35</v>
      </c>
      <c r="Q27" s="41">
        <v>2</v>
      </c>
      <c r="R27" s="12"/>
      <c r="S27" s="12"/>
      <c r="T27" s="12"/>
      <c r="U27" s="12"/>
      <c r="V27" s="14"/>
      <c r="W27" s="36"/>
      <c r="X27" s="36"/>
      <c r="Y27" s="42"/>
      <c r="Z27" s="36"/>
      <c r="AA27" s="40"/>
      <c r="AB27" s="40"/>
      <c r="AC27" s="41"/>
      <c r="AD27" s="39"/>
      <c r="AE27" s="36"/>
      <c r="AF27" s="40"/>
      <c r="AG27" s="40"/>
      <c r="AH27" s="40"/>
      <c r="AI27" s="41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</row>
    <row r="28" spans="1:147" s="38" customFormat="1" ht="13.5" customHeight="1">
      <c r="A28" s="50" t="s">
        <v>52</v>
      </c>
      <c r="B28" s="50" t="s">
        <v>53</v>
      </c>
      <c r="C28" s="48" t="s">
        <v>40</v>
      </c>
      <c r="D28" s="59" t="s">
        <v>49</v>
      </c>
      <c r="E28" s="49" t="s">
        <v>54</v>
      </c>
      <c r="F28" s="35">
        <v>30</v>
      </c>
      <c r="G28" s="36">
        <v>29.66</v>
      </c>
      <c r="H28" s="37">
        <v>28.72</v>
      </c>
      <c r="I28" s="36">
        <f t="shared" si="0"/>
        <v>58.379999999999995</v>
      </c>
      <c r="J28" s="14">
        <v>78</v>
      </c>
      <c r="K28" s="35">
        <v>55</v>
      </c>
      <c r="L28" s="36">
        <v>44.54</v>
      </c>
      <c r="M28" s="40">
        <f t="shared" si="1"/>
        <v>66.81</v>
      </c>
      <c r="N28" s="40"/>
      <c r="O28" s="41"/>
      <c r="P28" s="40">
        <f t="shared" si="2"/>
        <v>288.19</v>
      </c>
      <c r="Q28" s="41">
        <v>3</v>
      </c>
      <c r="R28" s="12"/>
      <c r="S28" s="12"/>
      <c r="T28" s="12"/>
      <c r="U28" s="12"/>
      <c r="V28" s="14"/>
      <c r="W28" s="36"/>
      <c r="X28" s="36"/>
      <c r="Y28" s="42"/>
      <c r="Z28" s="36"/>
      <c r="AA28" s="40"/>
      <c r="AB28" s="40"/>
      <c r="AC28" s="41"/>
      <c r="AD28" s="39"/>
      <c r="AE28" s="36"/>
      <c r="AF28" s="40"/>
      <c r="AG28" s="40"/>
      <c r="AH28" s="40"/>
      <c r="AI28" s="41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</row>
    <row r="29" spans="1:147" s="38" customFormat="1" ht="13.5" customHeight="1">
      <c r="A29" s="47" t="s">
        <v>61</v>
      </c>
      <c r="B29" s="47" t="s">
        <v>62</v>
      </c>
      <c r="C29" s="48" t="s">
        <v>40</v>
      </c>
      <c r="D29" s="59" t="s">
        <v>49</v>
      </c>
      <c r="E29" s="49" t="s">
        <v>54</v>
      </c>
      <c r="F29" s="53">
        <v>5</v>
      </c>
      <c r="G29" s="54">
        <v>30.25</v>
      </c>
      <c r="H29" s="55">
        <v>29.5</v>
      </c>
      <c r="I29" s="36">
        <f t="shared" si="0"/>
        <v>59.75</v>
      </c>
      <c r="J29" s="14">
        <v>68</v>
      </c>
      <c r="K29" s="53">
        <v>35</v>
      </c>
      <c r="L29" s="54">
        <v>41.27</v>
      </c>
      <c r="M29" s="40">
        <f t="shared" si="1"/>
        <v>61.905</v>
      </c>
      <c r="N29" s="40"/>
      <c r="O29" s="61"/>
      <c r="P29" s="40">
        <f t="shared" si="2"/>
        <v>229.655</v>
      </c>
      <c r="Q29" s="58">
        <v>4</v>
      </c>
      <c r="R29" s="12"/>
      <c r="S29" s="12"/>
      <c r="T29" s="12"/>
      <c r="U29" s="12"/>
      <c r="V29" s="14"/>
      <c r="W29" s="54"/>
      <c r="X29" s="54"/>
      <c r="Y29" s="42"/>
      <c r="Z29" s="54"/>
      <c r="AA29" s="40"/>
      <c r="AB29" s="40"/>
      <c r="AC29" s="57"/>
      <c r="AD29" s="56"/>
      <c r="AE29" s="54"/>
      <c r="AF29" s="40"/>
      <c r="AG29" s="40"/>
      <c r="AH29" s="40"/>
      <c r="AI29" s="58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</row>
    <row r="30" spans="1:147" s="38" customFormat="1" ht="13.5" customHeight="1">
      <c r="A30" s="47" t="s">
        <v>82</v>
      </c>
      <c r="B30" s="47" t="s">
        <v>83</v>
      </c>
      <c r="C30" s="48" t="s">
        <v>86</v>
      </c>
      <c r="D30" s="59" t="s">
        <v>49</v>
      </c>
      <c r="E30" s="49" t="s">
        <v>77</v>
      </c>
      <c r="F30" s="35"/>
      <c r="G30" s="36"/>
      <c r="H30" s="37"/>
      <c r="I30" s="36"/>
      <c r="J30" s="14">
        <v>46</v>
      </c>
      <c r="K30" s="35">
        <v>50</v>
      </c>
      <c r="L30" s="36">
        <v>44.59</v>
      </c>
      <c r="M30" s="40">
        <f t="shared" si="1"/>
        <v>66.885</v>
      </c>
      <c r="N30" s="40">
        <f>J30+K30+M30</f>
        <v>162.885</v>
      </c>
      <c r="O30" s="41"/>
      <c r="P30" s="40"/>
      <c r="Q30" s="41">
        <v>5</v>
      </c>
      <c r="R30" s="12"/>
      <c r="S30" s="12"/>
      <c r="T30" s="12"/>
      <c r="U30" s="12"/>
      <c r="V30" s="14"/>
      <c r="W30" s="36"/>
      <c r="X30" s="36"/>
      <c r="Y30" s="42"/>
      <c r="Z30" s="36"/>
      <c r="AA30" s="40"/>
      <c r="AB30" s="40"/>
      <c r="AC30" s="41"/>
      <c r="AD30" s="39"/>
      <c r="AE30" s="36"/>
      <c r="AF30" s="40"/>
      <c r="AG30" s="40"/>
      <c r="AH30" s="40"/>
      <c r="AI30" s="41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</row>
    <row r="31" spans="1:147" s="38" customFormat="1" ht="13.5" customHeight="1">
      <c r="A31" s="47" t="s">
        <v>88</v>
      </c>
      <c r="B31" s="47" t="s">
        <v>63</v>
      </c>
      <c r="C31" s="48" t="s">
        <v>64</v>
      </c>
      <c r="D31" s="59" t="s">
        <v>49</v>
      </c>
      <c r="E31" s="49" t="s">
        <v>77</v>
      </c>
      <c r="F31" s="35"/>
      <c r="G31" s="36"/>
      <c r="H31" s="37"/>
      <c r="I31" s="36"/>
      <c r="J31" s="14">
        <v>24</v>
      </c>
      <c r="K31" s="35">
        <v>5</v>
      </c>
      <c r="L31" s="36">
        <v>29.77</v>
      </c>
      <c r="M31" s="40">
        <f t="shared" si="1"/>
        <v>44.655</v>
      </c>
      <c r="N31" s="40">
        <f>J31+K31+M31</f>
        <v>73.655</v>
      </c>
      <c r="O31" s="41"/>
      <c r="P31" s="40"/>
      <c r="Q31" s="41">
        <v>6</v>
      </c>
      <c r="R31" s="12"/>
      <c r="S31" s="12"/>
      <c r="T31" s="12"/>
      <c r="U31" s="12"/>
      <c r="V31" s="14"/>
      <c r="W31" s="36"/>
      <c r="X31" s="36"/>
      <c r="Y31" s="42"/>
      <c r="Z31" s="36"/>
      <c r="AA31" s="40"/>
      <c r="AB31" s="40"/>
      <c r="AC31" s="41"/>
      <c r="AD31" s="39"/>
      <c r="AE31" s="36"/>
      <c r="AF31" s="40"/>
      <c r="AG31" s="40"/>
      <c r="AH31" s="40"/>
      <c r="AI31" s="41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</row>
    <row r="32" spans="1:147" s="38" customFormat="1" ht="13.5" customHeight="1">
      <c r="A32" s="47"/>
      <c r="B32" s="47"/>
      <c r="C32" s="48"/>
      <c r="D32" s="59"/>
      <c r="E32" s="49"/>
      <c r="F32" s="35"/>
      <c r="G32" s="36"/>
      <c r="H32" s="37"/>
      <c r="I32" s="36"/>
      <c r="J32" s="14"/>
      <c r="K32" s="35"/>
      <c r="L32" s="36"/>
      <c r="M32" s="40"/>
      <c r="N32" s="40"/>
      <c r="O32" s="41"/>
      <c r="P32" s="40"/>
      <c r="Q32" s="41"/>
      <c r="R32" s="12"/>
      <c r="S32" s="12"/>
      <c r="T32" s="12"/>
      <c r="U32" s="12"/>
      <c r="V32" s="14"/>
      <c r="W32" s="36"/>
      <c r="X32" s="36"/>
      <c r="Y32" s="42"/>
      <c r="Z32" s="36"/>
      <c r="AA32" s="40"/>
      <c r="AB32" s="40"/>
      <c r="AC32" s="41"/>
      <c r="AD32" s="39"/>
      <c r="AE32" s="36"/>
      <c r="AF32" s="40"/>
      <c r="AG32" s="40"/>
      <c r="AH32" s="40"/>
      <c r="AI32" s="41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</row>
    <row r="33" spans="1:147" s="38" customFormat="1" ht="13.5" customHeight="1">
      <c r="A33" s="47"/>
      <c r="B33" s="47"/>
      <c r="C33" s="48"/>
      <c r="D33" s="59"/>
      <c r="E33" s="49"/>
      <c r="F33" s="35"/>
      <c r="G33" s="36"/>
      <c r="H33" s="37"/>
      <c r="I33" s="36"/>
      <c r="J33" s="14"/>
      <c r="K33" s="35"/>
      <c r="L33" s="36"/>
      <c r="M33" s="40"/>
      <c r="N33" s="40"/>
      <c r="O33" s="41"/>
      <c r="P33" s="40"/>
      <c r="Q33" s="41"/>
      <c r="R33" s="12"/>
      <c r="S33" s="12"/>
      <c r="T33" s="12"/>
      <c r="U33" s="12"/>
      <c r="V33" s="14"/>
      <c r="W33" s="36"/>
      <c r="X33" s="36"/>
      <c r="Y33" s="42"/>
      <c r="Z33" s="36"/>
      <c r="AA33" s="40"/>
      <c r="AB33" s="40"/>
      <c r="AC33" s="41"/>
      <c r="AD33" s="39"/>
      <c r="AE33" s="36"/>
      <c r="AF33" s="40"/>
      <c r="AG33" s="40"/>
      <c r="AH33" s="40"/>
      <c r="AI33" s="41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</row>
    <row r="34" spans="1:147" s="38" customFormat="1" ht="13.5" customHeight="1">
      <c r="A34" s="44"/>
      <c r="B34" s="44"/>
      <c r="C34" s="45"/>
      <c r="D34" s="59"/>
      <c r="E34" s="46"/>
      <c r="F34" s="35"/>
      <c r="G34" s="36"/>
      <c r="H34" s="37"/>
      <c r="I34" s="36"/>
      <c r="J34" s="14"/>
      <c r="K34" s="35"/>
      <c r="L34" s="36"/>
      <c r="M34" s="40"/>
      <c r="N34" s="40"/>
      <c r="O34" s="41"/>
      <c r="P34" s="40"/>
      <c r="Q34" s="41"/>
      <c r="R34" s="12"/>
      <c r="S34" s="12"/>
      <c r="T34" s="12"/>
      <c r="U34" s="12"/>
      <c r="V34" s="14"/>
      <c r="W34" s="36"/>
      <c r="X34" s="36"/>
      <c r="Y34" s="42"/>
      <c r="Z34" s="36"/>
      <c r="AA34" s="40"/>
      <c r="AB34" s="40"/>
      <c r="AC34" s="41"/>
      <c r="AD34" s="39"/>
      <c r="AE34" s="36"/>
      <c r="AF34" s="40"/>
      <c r="AG34" s="40"/>
      <c r="AH34" s="40"/>
      <c r="AI34" s="41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</row>
    <row r="35" ht="15.75">
      <c r="J35" s="1"/>
    </row>
    <row r="36" ht="15.75">
      <c r="J36" s="1"/>
    </row>
    <row r="37" ht="15.75">
      <c r="J37" s="1"/>
    </row>
    <row r="38" ht="15.75">
      <c r="J38" s="1"/>
    </row>
    <row r="39" ht="15.75">
      <c r="J39" s="1"/>
    </row>
    <row r="40" ht="15.75">
      <c r="J40" s="1"/>
    </row>
    <row r="41" ht="15.75">
      <c r="J41" s="1"/>
    </row>
    <row r="42" ht="15.75">
      <c r="J42" s="1"/>
    </row>
    <row r="43" ht="15.75">
      <c r="J43" s="1"/>
    </row>
    <row r="44" ht="15.75">
      <c r="J44" s="1"/>
    </row>
    <row r="45" ht="15.75">
      <c r="J45" s="1"/>
    </row>
    <row r="46" ht="15.75">
      <c r="J46" s="1"/>
    </row>
    <row r="47" ht="15.75">
      <c r="J47" s="1"/>
    </row>
    <row r="48" ht="15.75">
      <c r="J48" s="1"/>
    </row>
    <row r="49" ht="15.75">
      <c r="J49" s="1"/>
    </row>
    <row r="50" ht="15.75">
      <c r="J50" s="1"/>
    </row>
    <row r="51" ht="15.75">
      <c r="J51" s="1"/>
    </row>
    <row r="52" ht="15.75">
      <c r="J52" s="1"/>
    </row>
    <row r="53" ht="15.75">
      <c r="J53" s="1"/>
    </row>
    <row r="54" ht="15.75">
      <c r="J54" s="1"/>
    </row>
    <row r="55" ht="15.75">
      <c r="J55" s="1"/>
    </row>
    <row r="56" ht="15.75">
      <c r="J56" s="1"/>
    </row>
    <row r="57" ht="15.75">
      <c r="J57" s="1"/>
    </row>
    <row r="58" ht="15.75">
      <c r="J58" s="1"/>
    </row>
    <row r="59" ht="15.75">
      <c r="J59" s="1"/>
    </row>
    <row r="60" ht="15.75">
      <c r="J60" s="1"/>
    </row>
    <row r="61" ht="15.75">
      <c r="J61" s="1"/>
    </row>
    <row r="62" ht="15.75">
      <c r="J62" s="1"/>
    </row>
    <row r="63" ht="15.75">
      <c r="J63" s="1"/>
    </row>
    <row r="64" ht="15.75">
      <c r="J64" s="1"/>
    </row>
    <row r="65" ht="15.75">
      <c r="J65" s="1"/>
    </row>
    <row r="66" ht="15.75">
      <c r="J66" s="1"/>
    </row>
    <row r="67" ht="15.75">
      <c r="J67" s="1"/>
    </row>
    <row r="68" ht="15.75">
      <c r="J68" s="1"/>
    </row>
    <row r="69" ht="15.75">
      <c r="J69" s="1"/>
    </row>
    <row r="70" ht="15.75">
      <c r="J70" s="1"/>
    </row>
    <row r="71" ht="15.75">
      <c r="J71" s="1"/>
    </row>
    <row r="72" ht="15.75">
      <c r="J72" s="1"/>
    </row>
    <row r="73" ht="15.75">
      <c r="J73" s="1"/>
    </row>
    <row r="74" ht="15.75">
      <c r="J74" s="1"/>
    </row>
    <row r="75" ht="15.75">
      <c r="J75" s="1"/>
    </row>
    <row r="76" ht="15.75">
      <c r="J76" s="1"/>
    </row>
    <row r="77" ht="15.75">
      <c r="J77" s="1"/>
    </row>
    <row r="78" ht="15.75">
      <c r="J78" s="1"/>
    </row>
    <row r="79" ht="15.75">
      <c r="J79" s="1"/>
    </row>
    <row r="80" ht="15.75">
      <c r="J80" s="1"/>
    </row>
    <row r="81" ht="15.75">
      <c r="J81" s="1"/>
    </row>
    <row r="82" ht="15.75">
      <c r="J82" s="1"/>
    </row>
    <row r="83" ht="15.75">
      <c r="J83" s="1"/>
    </row>
    <row r="84" ht="15.75">
      <c r="J84" s="1"/>
    </row>
    <row r="85" ht="15.75">
      <c r="J85" s="1"/>
    </row>
    <row r="86" ht="15.75">
      <c r="J86" s="1"/>
    </row>
    <row r="87" ht="15.75">
      <c r="J87" s="1"/>
    </row>
    <row r="88" ht="15.75">
      <c r="J88" s="1"/>
    </row>
    <row r="89" ht="15.75">
      <c r="J89" s="1"/>
    </row>
    <row r="90" ht="15.75">
      <c r="J90" s="1"/>
    </row>
    <row r="91" ht="15.75">
      <c r="J91" s="1"/>
    </row>
    <row r="92" ht="15.75">
      <c r="J92" s="1"/>
    </row>
    <row r="93" ht="15.75">
      <c r="J93" s="1"/>
    </row>
    <row r="94" ht="15.75">
      <c r="J94" s="1"/>
    </row>
    <row r="95" ht="15.75">
      <c r="J95" s="1"/>
    </row>
    <row r="96" ht="15.75">
      <c r="J96" s="1"/>
    </row>
    <row r="97" ht="15.75">
      <c r="J97" s="1"/>
    </row>
    <row r="98" ht="15.75">
      <c r="J98" s="1"/>
    </row>
    <row r="99" ht="15.75">
      <c r="J99" s="1"/>
    </row>
    <row r="100" ht="15.75">
      <c r="J100" s="1"/>
    </row>
    <row r="101" ht="15.75">
      <c r="J101" s="1"/>
    </row>
    <row r="102" ht="15.75">
      <c r="J102" s="1"/>
    </row>
    <row r="103" ht="15.75">
      <c r="J103" s="1"/>
    </row>
    <row r="104" ht="15.75">
      <c r="J104" s="1"/>
    </row>
    <row r="105" ht="15.75">
      <c r="J105" s="1"/>
    </row>
    <row r="106" ht="15.75">
      <c r="J106" s="1"/>
    </row>
    <row r="107" ht="15.75">
      <c r="J107" s="1"/>
    </row>
    <row r="108" ht="15.75">
      <c r="J108" s="1"/>
    </row>
    <row r="109" ht="15.75">
      <c r="J109" s="1"/>
    </row>
    <row r="110" ht="15.75">
      <c r="J110" s="1"/>
    </row>
    <row r="111" ht="15.75">
      <c r="J111" s="1"/>
    </row>
    <row r="112" ht="15.75">
      <c r="J112" s="1"/>
    </row>
    <row r="113" ht="15.75">
      <c r="J113" s="1"/>
    </row>
    <row r="114" ht="15.75">
      <c r="J114" s="1"/>
    </row>
    <row r="115" ht="15.75">
      <c r="J115" s="1"/>
    </row>
    <row r="116" ht="15.75">
      <c r="J116" s="1"/>
    </row>
    <row r="117" ht="15.75">
      <c r="J117" s="1"/>
    </row>
    <row r="118" ht="15.75">
      <c r="J118" s="1"/>
    </row>
    <row r="119" ht="15.75">
      <c r="J119" s="1"/>
    </row>
    <row r="120" ht="15.75">
      <c r="J120" s="1"/>
    </row>
    <row r="121" ht="15.75">
      <c r="J121" s="1"/>
    </row>
    <row r="122" ht="15.75">
      <c r="J122" s="1"/>
    </row>
    <row r="123" ht="15.75">
      <c r="J123" s="1"/>
    </row>
    <row r="124" ht="15.75">
      <c r="J124" s="1"/>
    </row>
    <row r="125" ht="15.75">
      <c r="J125" s="1"/>
    </row>
    <row r="126" ht="15.75">
      <c r="J126" s="1"/>
    </row>
    <row r="127" ht="15.75">
      <c r="J127" s="1"/>
    </row>
    <row r="128" ht="15.75">
      <c r="J128" s="1"/>
    </row>
    <row r="129" ht="15.75">
      <c r="J129" s="1"/>
    </row>
    <row r="130" ht="15.75">
      <c r="J130" s="1"/>
    </row>
    <row r="131" ht="15.75">
      <c r="J131" s="1"/>
    </row>
    <row r="132" ht="15.75">
      <c r="J132" s="1"/>
    </row>
    <row r="133" ht="15.75">
      <c r="J133" s="1"/>
    </row>
    <row r="134" ht="15.75">
      <c r="J134" s="1"/>
    </row>
    <row r="135" ht="15.75">
      <c r="J135" s="1"/>
    </row>
    <row r="136" ht="15.75">
      <c r="J136" s="1"/>
    </row>
    <row r="137" ht="15.75">
      <c r="J137" s="1"/>
    </row>
    <row r="138" ht="15.75">
      <c r="J138" s="1"/>
    </row>
    <row r="139" ht="15.75">
      <c r="J139" s="1"/>
    </row>
    <row r="140" ht="15.75">
      <c r="J140" s="1"/>
    </row>
    <row r="141" ht="15.75">
      <c r="J141" s="1"/>
    </row>
    <row r="142" ht="15.75">
      <c r="J142" s="1"/>
    </row>
    <row r="143" ht="15.75">
      <c r="J143" s="1"/>
    </row>
    <row r="144" ht="15.75">
      <c r="J144" s="1"/>
    </row>
    <row r="145" ht="15.75">
      <c r="J145" s="1"/>
    </row>
    <row r="146" ht="15.75">
      <c r="J146" s="1"/>
    </row>
    <row r="147" ht="15.75">
      <c r="J147" s="1"/>
    </row>
    <row r="148" ht="15.75">
      <c r="J148" s="1"/>
    </row>
    <row r="149" ht="15.75">
      <c r="J149" s="1"/>
    </row>
    <row r="150" ht="15.75">
      <c r="J150" s="1"/>
    </row>
    <row r="151" ht="15.75">
      <c r="J151" s="1"/>
    </row>
    <row r="152" ht="15.75">
      <c r="J152" s="1"/>
    </row>
    <row r="153" ht="15.75">
      <c r="J153" s="1"/>
    </row>
    <row r="154" ht="15.75">
      <c r="J154" s="1"/>
    </row>
    <row r="155" ht="15.75">
      <c r="J155" s="1"/>
    </row>
    <row r="156" ht="15.75">
      <c r="J156" s="1"/>
    </row>
    <row r="157" ht="15.75">
      <c r="J157" s="1"/>
    </row>
  </sheetData>
  <sheetProtection/>
  <mergeCells count="11">
    <mergeCell ref="L2:M2"/>
    <mergeCell ref="G2:I2"/>
    <mergeCell ref="AE2:AF2"/>
    <mergeCell ref="AH2:AI2"/>
    <mergeCell ref="A1:K1"/>
    <mergeCell ref="W2:Y2"/>
    <mergeCell ref="Z2:AA2"/>
    <mergeCell ref="P2:Q2"/>
    <mergeCell ref="R1:AD1"/>
    <mergeCell ref="AB2:AC2"/>
    <mergeCell ref="N2:O2"/>
  </mergeCells>
  <printOptions/>
  <pageMargins left="0.3937007874015748" right="0.1968503937007874" top="0.3937007874015748" bottom="0.3937007874015748" header="0.5118110236220472" footer="0.5118110236220472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Krimi</cp:lastModifiedBy>
  <cp:lastPrinted>2008-05-24T14:45:57Z</cp:lastPrinted>
  <dcterms:created xsi:type="dcterms:W3CDTF">2000-04-20T06:06:45Z</dcterms:created>
  <dcterms:modified xsi:type="dcterms:W3CDTF">2008-05-24T14:46:40Z</dcterms:modified>
  <cp:category/>
  <cp:version/>
  <cp:contentType/>
  <cp:contentStatus/>
</cp:coreProperties>
</file>