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'Tabelle1'!$1:$2</definedName>
  </definedNames>
  <calcPr fullCalcOnLoad="1"/>
</workbook>
</file>

<file path=xl/sharedStrings.xml><?xml version="1.0" encoding="utf-8"?>
<sst xmlns="http://schemas.openxmlformats.org/spreadsheetml/2006/main" count="547" uniqueCount="209">
  <si>
    <t>Name</t>
  </si>
  <si>
    <t>Vorname</t>
  </si>
  <si>
    <t>Verein</t>
  </si>
  <si>
    <t>Altersklasse</t>
  </si>
  <si>
    <t>Startet heute</t>
  </si>
  <si>
    <t>Gewicht Distanz Einhand</t>
  </si>
  <si>
    <t>Gewicht Distanz Zweihand</t>
  </si>
  <si>
    <t>Fliege Ziel</t>
  </si>
  <si>
    <t>Kamrath</t>
  </si>
  <si>
    <t>Norman</t>
  </si>
  <si>
    <t>cc peitz</t>
  </si>
  <si>
    <t>LK</t>
  </si>
  <si>
    <t>Siebenkampf</t>
  </si>
  <si>
    <t>Tieseler</t>
  </si>
  <si>
    <t>Daniel</t>
  </si>
  <si>
    <t>Neumann</t>
  </si>
  <si>
    <t>Jan</t>
  </si>
  <si>
    <t>m</t>
  </si>
  <si>
    <t>Kellinghusen</t>
  </si>
  <si>
    <t>Allround</t>
  </si>
  <si>
    <t>Matthes</t>
  </si>
  <si>
    <t>Katharina</t>
  </si>
  <si>
    <t>SC Borussia Friedrichsfelde</t>
  </si>
  <si>
    <t>Nagel</t>
  </si>
  <si>
    <t>Jens</t>
  </si>
  <si>
    <t>SFC Neptun Luckenau</t>
  </si>
  <si>
    <t>Bruder</t>
  </si>
  <si>
    <t>Klaus - Jürgen</t>
  </si>
  <si>
    <t>Dimmerling</t>
  </si>
  <si>
    <t>Gerhard</t>
  </si>
  <si>
    <t>ASV Bingen</t>
  </si>
  <si>
    <t>Madauß</t>
  </si>
  <si>
    <t>Felix</t>
  </si>
  <si>
    <t>LV Berlin-Brandenburg</t>
  </si>
  <si>
    <t>Trampe</t>
  </si>
  <si>
    <t>Thomas</t>
  </si>
  <si>
    <t>Visser</t>
  </si>
  <si>
    <t>Wiebold</t>
  </si>
  <si>
    <t>BVO Emden</t>
  </si>
  <si>
    <t>Balles</t>
  </si>
  <si>
    <t>Otmar</t>
  </si>
  <si>
    <t>Karden</t>
  </si>
  <si>
    <t>Wagner</t>
  </si>
  <si>
    <t>Frank</t>
  </si>
  <si>
    <t>Schmitt</t>
  </si>
  <si>
    <t>Peter</t>
  </si>
  <si>
    <t>Schmidt</t>
  </si>
  <si>
    <t>Wolfgang</t>
  </si>
  <si>
    <t>ASV Bremerhaven</t>
  </si>
  <si>
    <t>Ernst</t>
  </si>
  <si>
    <t>Kathrin</t>
  </si>
  <si>
    <t>Jahn</t>
  </si>
  <si>
    <t>Anke</t>
  </si>
  <si>
    <t>Stein</t>
  </si>
  <si>
    <t>Janet</t>
  </si>
  <si>
    <t>Dürrwald</t>
  </si>
  <si>
    <t>Sabrina</t>
  </si>
  <si>
    <t>Nicole</t>
  </si>
  <si>
    <t>Harter</t>
  </si>
  <si>
    <t>Michael</t>
  </si>
  <si>
    <t>SAV Bayer Leverkusen</t>
  </si>
  <si>
    <t>Kelterer</t>
  </si>
  <si>
    <t>Erek</t>
  </si>
  <si>
    <t>Endjer</t>
  </si>
  <si>
    <t>Dieter</t>
  </si>
  <si>
    <t>Ralf</t>
  </si>
  <si>
    <t>Zessler</t>
  </si>
  <si>
    <t>Andreas</t>
  </si>
  <si>
    <t>Maisel</t>
  </si>
  <si>
    <t>Jana</t>
  </si>
  <si>
    <t>Gerlach</t>
  </si>
  <si>
    <t>Opitz</t>
  </si>
  <si>
    <t>Verena</t>
  </si>
  <si>
    <t>Döhring</t>
  </si>
  <si>
    <t>Alexander</t>
  </si>
  <si>
    <t>Schönburg</t>
  </si>
  <si>
    <t>David</t>
  </si>
  <si>
    <t>Weigel</t>
  </si>
  <si>
    <t>Ruhl</t>
  </si>
  <si>
    <t>Melanie</t>
  </si>
  <si>
    <t>CC Peitz</t>
  </si>
  <si>
    <t>Maire-Hensge</t>
  </si>
  <si>
    <t>Heinz</t>
  </si>
  <si>
    <t>Ebeling</t>
  </si>
  <si>
    <t>Olaf</t>
  </si>
  <si>
    <t>Schäfer</t>
  </si>
  <si>
    <t>Horst</t>
  </si>
  <si>
    <t>Idar Oberstein</t>
  </si>
  <si>
    <t>Musial</t>
  </si>
  <si>
    <t>Carsten</t>
  </si>
  <si>
    <t>Trinks</t>
  </si>
  <si>
    <t>Tina</t>
  </si>
  <si>
    <t>Andre</t>
  </si>
  <si>
    <t>von Kittlitz</t>
  </si>
  <si>
    <t>Schwabe</t>
  </si>
  <si>
    <t>Christin</t>
  </si>
  <si>
    <t>Fünfkampf</t>
  </si>
  <si>
    <t>Damen</t>
  </si>
  <si>
    <t>Herren</t>
  </si>
  <si>
    <t>AJM</t>
  </si>
  <si>
    <t>AJW</t>
  </si>
  <si>
    <t>BJW</t>
  </si>
  <si>
    <t>Fliege Einhand Weit</t>
  </si>
  <si>
    <t>1. Wurf</t>
  </si>
  <si>
    <t>2.Wurf</t>
  </si>
  <si>
    <t>Punkte</t>
  </si>
  <si>
    <t>Fliege Distanz Zweihand</t>
  </si>
  <si>
    <t>D3</t>
  </si>
  <si>
    <t>Gesamt</t>
  </si>
  <si>
    <t>Worldgames</t>
  </si>
  <si>
    <t xml:space="preserve"> </t>
  </si>
  <si>
    <t>Worldgames bei 4. EM- Qualifikation 2005</t>
  </si>
  <si>
    <t>Platz</t>
  </si>
  <si>
    <t>Gewicht Präzision</t>
  </si>
  <si>
    <t>Gewicht Ziel</t>
  </si>
  <si>
    <t>Dirk</t>
  </si>
  <si>
    <t>Baumann</t>
  </si>
  <si>
    <t>BJM</t>
  </si>
  <si>
    <t>Jugend wbl.</t>
  </si>
  <si>
    <t>Jugend männlich</t>
  </si>
  <si>
    <t>LM</t>
  </si>
  <si>
    <t>Klaus-Jürgen</t>
  </si>
  <si>
    <t>Castingclub Peitz</t>
  </si>
  <si>
    <t>SC Borussia 1920 Friedr.</t>
  </si>
  <si>
    <t>Bayer Leverkusen</t>
  </si>
  <si>
    <t>Kittlitz</t>
  </si>
  <si>
    <t>Carsten von</t>
  </si>
  <si>
    <t>VdSA Kellinghusen</t>
  </si>
  <si>
    <t>AC Karden</t>
  </si>
  <si>
    <t>Klett</t>
  </si>
  <si>
    <t>Jürgen</t>
  </si>
  <si>
    <t>Dillingen</t>
  </si>
  <si>
    <t>Hunsinger</t>
  </si>
  <si>
    <t>Josef</t>
  </si>
  <si>
    <t>Gath</t>
  </si>
  <si>
    <t>Benjamin</t>
  </si>
  <si>
    <t>LD</t>
  </si>
  <si>
    <t>Horx</t>
  </si>
  <si>
    <t>Nadine</t>
  </si>
  <si>
    <t>Abel</t>
  </si>
  <si>
    <t>SAV Süd Tempelhof</t>
  </si>
  <si>
    <t>Rönne</t>
  </si>
  <si>
    <t>Bente</t>
  </si>
  <si>
    <t>Sandra</t>
  </si>
  <si>
    <t>TG Westewitz</t>
  </si>
  <si>
    <t>Demin</t>
  </si>
  <si>
    <t>Kuhfahl</t>
  </si>
  <si>
    <t>Jean-Paul</t>
  </si>
  <si>
    <t>Fischer</t>
  </si>
  <si>
    <t>Krieger</t>
  </si>
  <si>
    <t>Malte</t>
  </si>
  <si>
    <t>MTV Schwabstedt</t>
  </si>
  <si>
    <t>Räther</t>
  </si>
  <si>
    <t>Charlie</t>
  </si>
  <si>
    <t>Schönberg</t>
  </si>
  <si>
    <t>Krakow am See</t>
  </si>
  <si>
    <t>Bach</t>
  </si>
  <si>
    <t>Christian</t>
  </si>
  <si>
    <t>Hammerstein</t>
  </si>
  <si>
    <t>Start Nr.</t>
  </si>
  <si>
    <t>Multi Ziel</t>
  </si>
  <si>
    <t>Multi Weit</t>
  </si>
  <si>
    <t>Multi 2-kampf</t>
  </si>
  <si>
    <t>1.</t>
  </si>
  <si>
    <t>2.</t>
  </si>
  <si>
    <t>3.</t>
  </si>
  <si>
    <t>Stange</t>
  </si>
  <si>
    <t>Saskia</t>
  </si>
  <si>
    <t>Haack</t>
  </si>
  <si>
    <t>Franziska</t>
  </si>
  <si>
    <t>ASV Goch</t>
  </si>
  <si>
    <t>Aurnhammer</t>
  </si>
  <si>
    <t>Jacqueline</t>
  </si>
  <si>
    <t>FV Königsbrunn</t>
  </si>
  <si>
    <t>Ehrke</t>
  </si>
  <si>
    <t>Kathleen</t>
  </si>
  <si>
    <t>ASV Rothenklempenow</t>
  </si>
  <si>
    <t>Grimm</t>
  </si>
  <si>
    <t>Stephanie</t>
  </si>
  <si>
    <t>Brösch</t>
  </si>
  <si>
    <t>Töllner</t>
  </si>
  <si>
    <t>Jonas</t>
  </si>
  <si>
    <t xml:space="preserve">Carsten </t>
  </si>
  <si>
    <t>VdS1958 Idar - Oberstein</t>
  </si>
  <si>
    <t>Evgeni</t>
  </si>
  <si>
    <t>Gödicke</t>
  </si>
  <si>
    <t>Mohr</t>
  </si>
  <si>
    <t>Manfred</t>
  </si>
  <si>
    <t>Koch</t>
  </si>
  <si>
    <t>Werner</t>
  </si>
  <si>
    <t>Martin</t>
  </si>
  <si>
    <t>Reger</t>
  </si>
  <si>
    <t>1. Güstrower Anglerverein</t>
  </si>
  <si>
    <t>Weber</t>
  </si>
  <si>
    <t>Niklas</t>
  </si>
  <si>
    <t>ASV Rünthe</t>
  </si>
  <si>
    <t>Greese</t>
  </si>
  <si>
    <t>Patrick</t>
  </si>
  <si>
    <t>Stephan</t>
  </si>
  <si>
    <t>Florian</t>
  </si>
  <si>
    <t>Hildebrandt</t>
  </si>
  <si>
    <t>Sexton</t>
  </si>
  <si>
    <t>Auer</t>
  </si>
  <si>
    <t>Petzold</t>
  </si>
  <si>
    <t>Klimpke</t>
  </si>
  <si>
    <t>Max</t>
  </si>
  <si>
    <t>Bremen</t>
  </si>
  <si>
    <t>Polterock</t>
  </si>
  <si>
    <t>Torsten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</si>
</sst>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1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0"/>
      <name val="Microsoft Sans Serif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shrinkToFi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shrinkToFi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shrinkToFit="1"/>
    </xf>
    <xf numFmtId="0" fontId="0" fillId="0" borderId="5" xfId="0" applyBorder="1" applyAlignment="1">
      <alignment shrinkToFit="1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 horizontal="center"/>
    </xf>
    <xf numFmtId="2" fontId="0" fillId="0" borderId="4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9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/>
    </xf>
    <xf numFmtId="164" fontId="6" fillId="0" borderId="6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164" fontId="8" fillId="0" borderId="6" xfId="0" applyNumberFormat="1" applyFont="1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13" xfId="0" applyFont="1" applyBorder="1" applyAlignment="1">
      <alignment/>
    </xf>
    <xf numFmtId="164" fontId="8" fillId="0" borderId="13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6" fillId="0" borderId="6" xfId="0" applyNumberFormat="1" applyFont="1" applyBorder="1" applyAlignment="1">
      <alignment/>
    </xf>
    <xf numFmtId="164" fontId="8" fillId="0" borderId="4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6" fillId="0" borderId="8" xfId="0" applyNumberFormat="1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shrinkToFit="1"/>
    </xf>
    <xf numFmtId="2" fontId="0" fillId="0" borderId="2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6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9" fillId="0" borderId="6" xfId="0" applyNumberFormat="1" applyFont="1" applyBorder="1" applyAlignment="1" quotePrefix="1">
      <alignment/>
    </xf>
    <xf numFmtId="164" fontId="0" fillId="0" borderId="6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8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center"/>
    </xf>
    <xf numFmtId="2" fontId="9" fillId="0" borderId="4" xfId="0" applyNumberFormat="1" applyFont="1" applyBorder="1" applyAlignment="1" quotePrefix="1">
      <alignment/>
    </xf>
    <xf numFmtId="164" fontId="0" fillId="0" borderId="4" xfId="0" applyNumberFormat="1" applyFont="1" applyBorder="1" applyAlignment="1">
      <alignment horizontal="right"/>
    </xf>
    <xf numFmtId="2" fontId="9" fillId="0" borderId="8" xfId="0" applyNumberFormat="1" applyFont="1" applyBorder="1" applyAlignment="1" quotePrefix="1">
      <alignment/>
    </xf>
    <xf numFmtId="164" fontId="0" fillId="0" borderId="8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9" fillId="0" borderId="13" xfId="0" applyNumberFormat="1" applyFont="1" applyBorder="1" applyAlignment="1" quotePrefix="1">
      <alignment/>
    </xf>
    <xf numFmtId="164" fontId="0" fillId="0" borderId="13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2" fontId="9" fillId="0" borderId="16" xfId="0" applyNumberFormat="1" applyFont="1" applyBorder="1" applyAlignment="1" quotePrefix="1">
      <alignment/>
    </xf>
    <xf numFmtId="164" fontId="0" fillId="0" borderId="16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 horizontal="right"/>
    </xf>
    <xf numFmtId="164" fontId="7" fillId="0" borderId="16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164" fontId="8" fillId="0" borderId="16" xfId="0" applyNumberFormat="1" applyFont="1" applyBorder="1" applyAlignment="1">
      <alignment horizontal="right"/>
    </xf>
    <xf numFmtId="0" fontId="10" fillId="0" borderId="6" xfId="0" applyFont="1" applyBorder="1" applyAlignment="1">
      <alignment shrinkToFit="1"/>
    </xf>
    <xf numFmtId="164" fontId="0" fillId="0" borderId="18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0" fontId="1" fillId="0" borderId="19" xfId="0" applyFont="1" applyFill="1" applyBorder="1" applyAlignment="1">
      <alignment/>
    </xf>
    <xf numFmtId="0" fontId="0" fillId="0" borderId="18" xfId="0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 horizontal="right"/>
    </xf>
    <xf numFmtId="2" fontId="0" fillId="0" borderId="18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2" fontId="9" fillId="0" borderId="18" xfId="0" applyNumberFormat="1" applyFont="1" applyBorder="1" applyAlignment="1" quotePrefix="1">
      <alignment/>
    </xf>
    <xf numFmtId="164" fontId="0" fillId="0" borderId="18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0" fillId="0" borderId="6" xfId="0" applyFont="1" applyBorder="1" applyAlignment="1">
      <alignment horizontal="left" shrinkToFit="1"/>
    </xf>
    <xf numFmtId="0" fontId="0" fillId="0" borderId="8" xfId="0" applyFont="1" applyBorder="1" applyAlignment="1">
      <alignment horizontal="left" shrinkToFit="1"/>
    </xf>
    <xf numFmtId="0" fontId="0" fillId="0" borderId="18" xfId="0" applyFont="1" applyBorder="1" applyAlignment="1">
      <alignment horizontal="left" shrinkToFit="1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9" xfId="0" applyFont="1" applyBorder="1" applyAlignment="1">
      <alignment horizontal="left" shrinkToFit="1"/>
    </xf>
    <xf numFmtId="0" fontId="1" fillId="0" borderId="22" xfId="0" applyFont="1" applyBorder="1" applyAlignment="1">
      <alignment horizontal="left" shrinkToFit="1"/>
    </xf>
    <xf numFmtId="0" fontId="1" fillId="0" borderId="23" xfId="0" applyFont="1" applyBorder="1" applyAlignment="1">
      <alignment horizontal="left" shrinkToFit="1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 shrinkToFit="1"/>
    </xf>
    <xf numFmtId="0" fontId="0" fillId="0" borderId="2" xfId="0" applyFont="1" applyBorder="1" applyAlignment="1">
      <alignment horizontal="center" wrapText="1" shrinkToFit="1"/>
    </xf>
    <xf numFmtId="164" fontId="7" fillId="0" borderId="1" xfId="0" applyNumberFormat="1" applyFont="1" applyBorder="1" applyAlignment="1">
      <alignment horizontal="center" textRotation="90" shrinkToFit="1"/>
    </xf>
    <xf numFmtId="164" fontId="7" fillId="0" borderId="2" xfId="0" applyNumberFormat="1" applyFont="1" applyBorder="1" applyAlignment="1">
      <alignment horizontal="center" textRotation="90" shrinkToFit="1"/>
    </xf>
    <xf numFmtId="0" fontId="0" fillId="0" borderId="24" xfId="0" applyFont="1" applyBorder="1" applyAlignment="1">
      <alignment horizontal="center" shrinkToFit="1"/>
    </xf>
    <xf numFmtId="0" fontId="0" fillId="0" borderId="25" xfId="0" applyFont="1" applyBorder="1" applyAlignment="1">
      <alignment horizontal="center" shrinkToFit="1"/>
    </xf>
    <xf numFmtId="0" fontId="8" fillId="0" borderId="1" xfId="0" applyFont="1" applyBorder="1" applyAlignment="1">
      <alignment horizontal="center" textRotation="90" wrapText="1" shrinkToFit="1"/>
    </xf>
    <xf numFmtId="0" fontId="8" fillId="0" borderId="2" xfId="0" applyFont="1" applyBorder="1" applyAlignment="1">
      <alignment horizontal="center" textRotation="90" wrapText="1" shrinkToFit="1"/>
    </xf>
    <xf numFmtId="164" fontId="6" fillId="0" borderId="1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0" fontId="0" fillId="0" borderId="1" xfId="0" applyFont="1" applyBorder="1" applyAlignment="1">
      <alignment horizontal="center" textRotation="90" shrinkToFit="1"/>
    </xf>
    <xf numFmtId="0" fontId="0" fillId="0" borderId="2" xfId="0" applyFont="1" applyBorder="1" applyAlignment="1">
      <alignment horizontal="center" textRotation="90" shrinkToFit="1"/>
    </xf>
    <xf numFmtId="0" fontId="7" fillId="0" borderId="26" xfId="0" applyFont="1" applyBorder="1" applyAlignment="1">
      <alignment horizontal="center" textRotation="90" shrinkToFit="1"/>
    </xf>
    <xf numFmtId="0" fontId="7" fillId="0" borderId="27" xfId="0" applyFont="1" applyBorder="1" applyAlignment="1">
      <alignment horizontal="center" textRotation="90" shrinkToFit="1"/>
    </xf>
    <xf numFmtId="0" fontId="6" fillId="0" borderId="1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2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 shrinkToFit="1"/>
    </xf>
    <xf numFmtId="2" fontId="0" fillId="0" borderId="25" xfId="0" applyNumberFormat="1" applyFont="1" applyBorder="1" applyAlignment="1">
      <alignment horizontal="center" shrinkToFit="1"/>
    </xf>
    <xf numFmtId="0" fontId="0" fillId="0" borderId="28" xfId="0" applyFont="1" applyBorder="1" applyAlignment="1">
      <alignment horizontal="center" shrinkToFit="1"/>
    </xf>
    <xf numFmtId="0" fontId="0" fillId="0" borderId="29" xfId="0" applyFont="1" applyBorder="1" applyAlignment="1">
      <alignment horizontal="center" shrinkToFit="1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164" fontId="2" fillId="0" borderId="26" xfId="0" applyNumberFormat="1" applyFont="1" applyBorder="1" applyAlignment="1">
      <alignment horizontal="right"/>
    </xf>
    <xf numFmtId="164" fontId="2" fillId="0" borderId="27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textRotation="90" shrinkToFit="1"/>
    </xf>
    <xf numFmtId="0" fontId="0" fillId="0" borderId="2" xfId="0" applyBorder="1" applyAlignment="1">
      <alignment horizontal="center" textRotation="90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59</xdr:row>
      <xdr:rowOff>123825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809625" y="10125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314325</xdr:colOff>
      <xdr:row>13</xdr:row>
      <xdr:rowOff>123825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809625" y="256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5"/>
  <sheetViews>
    <sheetView tabSelected="1" workbookViewId="0" topLeftCell="A1">
      <selection activeCell="O10" sqref="O10"/>
    </sheetView>
  </sheetViews>
  <sheetFormatPr defaultColWidth="11.421875" defaultRowHeight="12.75" outlineLevelCol="2"/>
  <cols>
    <col min="1" max="1" width="7.421875" style="71" customWidth="1" outlineLevel="1"/>
    <col min="2" max="3" width="11.421875" style="73" customWidth="1" outlineLevel="1"/>
    <col min="4" max="4" width="19.8515625" style="73" customWidth="1" outlineLevel="1"/>
    <col min="5" max="5" width="6.00390625" style="71" customWidth="1" outlineLevel="1"/>
    <col min="6" max="6" width="7.8515625" style="71" customWidth="1" outlineLevel="2"/>
    <col min="7" max="8" width="8.7109375" style="68" customWidth="1" outlineLevel="2"/>
    <col min="9" max="9" width="9.57421875" style="71" customWidth="1" outlineLevel="2"/>
    <col min="10" max="10" width="7.57421875" style="71" customWidth="1" outlineLevel="2"/>
    <col min="11" max="11" width="8.00390625" style="72" customWidth="1" outlineLevel="2"/>
    <col min="12" max="12" width="7.57421875" style="70" customWidth="1" outlineLevel="2"/>
    <col min="13" max="13" width="10.140625" style="46" customWidth="1" outlineLevel="2"/>
    <col min="14" max="14" width="3.7109375" style="49" customWidth="1"/>
    <col min="15" max="16" width="8.7109375" style="68" customWidth="1" outlineLevel="1"/>
    <col min="17" max="17" width="8.00390625" style="69" customWidth="1" outlineLevel="1"/>
    <col min="18" max="18" width="7.57421875" style="70" customWidth="1" outlineLevel="1"/>
    <col min="19" max="19" width="10.00390625" style="47" customWidth="1" outlineLevel="1"/>
    <col min="20" max="20" width="3.7109375" style="50" customWidth="1"/>
    <col min="21" max="21" width="7.57421875" style="71" customWidth="1" outlineLevel="1"/>
    <col min="22" max="22" width="8.00390625" style="72" customWidth="1" outlineLevel="1"/>
    <col min="23" max="23" width="7.57421875" style="70" customWidth="1" outlineLevel="1"/>
    <col min="24" max="24" width="8.28125" style="48" customWidth="1" outlineLevel="1"/>
    <col min="25" max="25" width="3.7109375" style="49" customWidth="1" outlineLevel="1"/>
    <col min="26" max="26" width="10.140625" style="46" customWidth="1" outlineLevel="1"/>
    <col min="27" max="27" width="3.7109375" style="49" customWidth="1" outlineLevel="1"/>
    <col min="28" max="16384" width="11.421875" style="71" customWidth="1"/>
  </cols>
  <sheetData>
    <row r="1" spans="1:27" ht="33" customHeight="1">
      <c r="A1" s="177" t="s">
        <v>159</v>
      </c>
      <c r="B1" s="177" t="s">
        <v>0</v>
      </c>
      <c r="C1" s="165" t="s">
        <v>1</v>
      </c>
      <c r="D1" s="165" t="s">
        <v>2</v>
      </c>
      <c r="E1" s="167" t="s">
        <v>3</v>
      </c>
      <c r="F1" s="165" t="s">
        <v>7</v>
      </c>
      <c r="G1" s="173" t="s">
        <v>102</v>
      </c>
      <c r="H1" s="174"/>
      <c r="I1" s="155" t="s">
        <v>113</v>
      </c>
      <c r="J1" s="155" t="s">
        <v>114</v>
      </c>
      <c r="K1" s="159" t="s">
        <v>5</v>
      </c>
      <c r="L1" s="160"/>
      <c r="M1" s="163" t="s">
        <v>96</v>
      </c>
      <c r="N1" s="157" t="s">
        <v>112</v>
      </c>
      <c r="O1" s="175" t="s">
        <v>106</v>
      </c>
      <c r="P1" s="176"/>
      <c r="Q1" s="159" t="s">
        <v>6</v>
      </c>
      <c r="R1" s="160"/>
      <c r="S1" s="171" t="s">
        <v>12</v>
      </c>
      <c r="T1" s="169" t="s">
        <v>112</v>
      </c>
      <c r="U1" s="155" t="s">
        <v>160</v>
      </c>
      <c r="V1" s="159" t="s">
        <v>161</v>
      </c>
      <c r="W1" s="160"/>
      <c r="X1" s="161" t="s">
        <v>162</v>
      </c>
      <c r="Y1" s="157" t="s">
        <v>112</v>
      </c>
      <c r="Z1" s="163" t="s">
        <v>19</v>
      </c>
      <c r="AA1" s="157" t="s">
        <v>112</v>
      </c>
    </row>
    <row r="2" spans="1:27" ht="13.5" thickBot="1">
      <c r="A2" s="178"/>
      <c r="B2" s="178"/>
      <c r="C2" s="166"/>
      <c r="D2" s="166"/>
      <c r="E2" s="168"/>
      <c r="F2" s="166"/>
      <c r="G2" s="74" t="s">
        <v>103</v>
      </c>
      <c r="H2" s="75" t="s">
        <v>104</v>
      </c>
      <c r="I2" s="156"/>
      <c r="J2" s="156"/>
      <c r="K2" s="76" t="s">
        <v>17</v>
      </c>
      <c r="L2" s="77" t="s">
        <v>105</v>
      </c>
      <c r="M2" s="164"/>
      <c r="N2" s="158"/>
      <c r="O2" s="74" t="s">
        <v>103</v>
      </c>
      <c r="P2" s="75" t="s">
        <v>104</v>
      </c>
      <c r="Q2" s="74" t="s">
        <v>17</v>
      </c>
      <c r="R2" s="77" t="s">
        <v>105</v>
      </c>
      <c r="S2" s="172"/>
      <c r="T2" s="170"/>
      <c r="U2" s="156"/>
      <c r="V2" s="76" t="s">
        <v>17</v>
      </c>
      <c r="W2" s="77" t="s">
        <v>105</v>
      </c>
      <c r="X2" s="162"/>
      <c r="Y2" s="158"/>
      <c r="Z2" s="164"/>
      <c r="AA2" s="158"/>
    </row>
    <row r="3" spans="1:27" ht="18" customHeight="1" thickBot="1">
      <c r="A3" s="146" t="s">
        <v>98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</row>
    <row r="4" spans="1:27" ht="12.75">
      <c r="A4" s="78"/>
      <c r="B4" s="65" t="s">
        <v>53</v>
      </c>
      <c r="C4" s="65" t="s">
        <v>65</v>
      </c>
      <c r="D4" s="143" t="s">
        <v>25</v>
      </c>
      <c r="E4" s="66" t="s">
        <v>120</v>
      </c>
      <c r="F4" s="80">
        <v>100</v>
      </c>
      <c r="G4" s="81">
        <v>49.49</v>
      </c>
      <c r="H4" s="81">
        <v>46.77</v>
      </c>
      <c r="I4" s="80">
        <v>96</v>
      </c>
      <c r="J4" s="80">
        <v>90</v>
      </c>
      <c r="K4" s="82">
        <v>65.66</v>
      </c>
      <c r="L4" s="83">
        <f aca="true" t="shared" si="0" ref="L4:L39">K4*1.5</f>
        <v>98.49</v>
      </c>
      <c r="M4" s="54">
        <f aca="true" t="shared" si="1" ref="M4:M39">SUM(F4:J4)+L4</f>
        <v>480.75</v>
      </c>
      <c r="N4" s="53"/>
      <c r="O4" s="81">
        <v>72.94</v>
      </c>
      <c r="P4" s="81">
        <v>69.78</v>
      </c>
      <c r="Q4" s="84">
        <v>100.71</v>
      </c>
      <c r="R4" s="83">
        <f aca="true" t="shared" si="2" ref="R4:R38">Q4*1.5</f>
        <v>151.065</v>
      </c>
      <c r="S4" s="55">
        <f aca="true" t="shared" si="3" ref="S4:S39">IF(O4="","",M4+O4+P4+R4)</f>
        <v>774.5350000000001</v>
      </c>
      <c r="T4" s="56"/>
      <c r="U4" s="80">
        <v>100</v>
      </c>
      <c r="V4" s="82">
        <v>102.16</v>
      </c>
      <c r="W4" s="83">
        <f aca="true" t="shared" si="4" ref="W4:W27">V4*1.5</f>
        <v>153.24</v>
      </c>
      <c r="X4" s="52">
        <f aca="true" t="shared" si="5" ref="X4:X39">IF(U4="","",SUM(W4+U4))</f>
        <v>253.24</v>
      </c>
      <c r="Y4" s="53"/>
      <c r="Z4" s="54">
        <f aca="true" t="shared" si="6" ref="Z4:Z39">IF(U4="","",S4+U4+W4)</f>
        <v>1027.775</v>
      </c>
      <c r="AA4" s="53" t="s">
        <v>163</v>
      </c>
    </row>
    <row r="5" spans="1:27" ht="12.75">
      <c r="A5" s="85"/>
      <c r="B5" s="65" t="s">
        <v>61</v>
      </c>
      <c r="C5" s="65" t="s">
        <v>62</v>
      </c>
      <c r="D5" s="143" t="s">
        <v>25</v>
      </c>
      <c r="E5" s="66" t="s">
        <v>120</v>
      </c>
      <c r="F5" s="87">
        <v>95</v>
      </c>
      <c r="G5" s="88">
        <v>47.13</v>
      </c>
      <c r="H5" s="88">
        <v>46.63</v>
      </c>
      <c r="I5" s="87">
        <v>98</v>
      </c>
      <c r="J5" s="87">
        <v>95</v>
      </c>
      <c r="K5" s="89">
        <v>66.02</v>
      </c>
      <c r="L5" s="90">
        <f t="shared" si="0"/>
        <v>99.03</v>
      </c>
      <c r="M5" s="35">
        <f t="shared" si="1"/>
        <v>480.78999999999996</v>
      </c>
      <c r="N5" s="40"/>
      <c r="O5" s="88">
        <v>74.29</v>
      </c>
      <c r="P5" s="88">
        <v>72.85</v>
      </c>
      <c r="Q5" s="91">
        <v>105.15</v>
      </c>
      <c r="R5" s="90">
        <f t="shared" si="2"/>
        <v>157.72500000000002</v>
      </c>
      <c r="S5" s="51">
        <f t="shared" si="3"/>
        <v>785.655</v>
      </c>
      <c r="T5" s="57" t="s">
        <v>165</v>
      </c>
      <c r="U5" s="87">
        <v>100</v>
      </c>
      <c r="V5" s="89">
        <v>92.91</v>
      </c>
      <c r="W5" s="90">
        <f t="shared" si="4"/>
        <v>139.365</v>
      </c>
      <c r="X5" s="41">
        <f t="shared" si="5"/>
        <v>239.365</v>
      </c>
      <c r="Y5" s="40"/>
      <c r="Z5" s="35">
        <f t="shared" si="6"/>
        <v>1025.02</v>
      </c>
      <c r="AA5" s="40" t="s">
        <v>164</v>
      </c>
    </row>
    <row r="6" spans="1:27" ht="12.75">
      <c r="A6" s="85"/>
      <c r="B6" s="65" t="s">
        <v>23</v>
      </c>
      <c r="C6" s="65" t="s">
        <v>24</v>
      </c>
      <c r="D6" s="143" t="s">
        <v>25</v>
      </c>
      <c r="E6" s="66" t="s">
        <v>120</v>
      </c>
      <c r="F6" s="87">
        <v>85</v>
      </c>
      <c r="G6" s="88">
        <v>56.48</v>
      </c>
      <c r="H6" s="88">
        <v>53.96</v>
      </c>
      <c r="I6" s="87">
        <v>98</v>
      </c>
      <c r="J6" s="87">
        <v>95</v>
      </c>
      <c r="K6" s="89">
        <v>64.71</v>
      </c>
      <c r="L6" s="90">
        <f t="shared" si="0"/>
        <v>97.065</v>
      </c>
      <c r="M6" s="35">
        <f t="shared" si="1"/>
        <v>485.505</v>
      </c>
      <c r="N6" s="40" t="s">
        <v>164</v>
      </c>
      <c r="O6" s="88">
        <v>73.71</v>
      </c>
      <c r="P6" s="88">
        <v>72.13</v>
      </c>
      <c r="Q6" s="91">
        <v>108.62</v>
      </c>
      <c r="R6" s="90">
        <f t="shared" si="2"/>
        <v>162.93</v>
      </c>
      <c r="S6" s="51">
        <f t="shared" si="3"/>
        <v>794.2750000000001</v>
      </c>
      <c r="T6" s="57" t="s">
        <v>163</v>
      </c>
      <c r="U6" s="87">
        <v>80</v>
      </c>
      <c r="V6" s="89">
        <v>99.74</v>
      </c>
      <c r="W6" s="90">
        <f t="shared" si="4"/>
        <v>149.60999999999999</v>
      </c>
      <c r="X6" s="41">
        <f t="shared" si="5"/>
        <v>229.60999999999999</v>
      </c>
      <c r="Y6" s="40"/>
      <c r="Z6" s="35">
        <f t="shared" si="6"/>
        <v>1023.8850000000001</v>
      </c>
      <c r="AA6" s="40" t="s">
        <v>165</v>
      </c>
    </row>
    <row r="7" spans="1:27" ht="12.75">
      <c r="A7" s="85"/>
      <c r="B7" s="65" t="s">
        <v>83</v>
      </c>
      <c r="C7" s="65" t="s">
        <v>84</v>
      </c>
      <c r="D7" s="143" t="s">
        <v>25</v>
      </c>
      <c r="E7" s="66" t="s">
        <v>120</v>
      </c>
      <c r="F7" s="87">
        <v>90</v>
      </c>
      <c r="G7" s="88">
        <v>49.27</v>
      </c>
      <c r="H7" s="88">
        <v>49.24</v>
      </c>
      <c r="I7" s="87">
        <v>100</v>
      </c>
      <c r="J7" s="87">
        <v>95</v>
      </c>
      <c r="K7" s="89">
        <v>66.29</v>
      </c>
      <c r="L7" s="90">
        <f t="shared" si="0"/>
        <v>99.435</v>
      </c>
      <c r="M7" s="35">
        <f t="shared" si="1"/>
        <v>482.945</v>
      </c>
      <c r="N7" s="40" t="s">
        <v>165</v>
      </c>
      <c r="O7" s="88">
        <v>69.61</v>
      </c>
      <c r="P7" s="88">
        <v>67.19</v>
      </c>
      <c r="Q7" s="91">
        <v>104.06</v>
      </c>
      <c r="R7" s="90">
        <f t="shared" si="2"/>
        <v>156.09</v>
      </c>
      <c r="S7" s="51">
        <f t="shared" si="3"/>
        <v>775.8349999999999</v>
      </c>
      <c r="T7" s="57"/>
      <c r="U7" s="87">
        <v>90</v>
      </c>
      <c r="V7" s="89">
        <v>101.41</v>
      </c>
      <c r="W7" s="90">
        <f t="shared" si="4"/>
        <v>152.115</v>
      </c>
      <c r="X7" s="41">
        <f t="shared" si="5"/>
        <v>242.115</v>
      </c>
      <c r="Y7" s="40"/>
      <c r="Z7" s="35">
        <f t="shared" si="6"/>
        <v>1017.9499999999999</v>
      </c>
      <c r="AA7" s="40"/>
    </row>
    <row r="8" spans="1:27" ht="12.75">
      <c r="A8" s="85"/>
      <c r="B8" s="143" t="s">
        <v>81</v>
      </c>
      <c r="C8" s="65" t="s">
        <v>82</v>
      </c>
      <c r="D8" s="143" t="s">
        <v>127</v>
      </c>
      <c r="E8" s="66" t="s">
        <v>120</v>
      </c>
      <c r="F8" s="87">
        <v>90</v>
      </c>
      <c r="G8" s="88">
        <v>56.03</v>
      </c>
      <c r="H8" s="88">
        <v>55.9</v>
      </c>
      <c r="I8" s="87">
        <v>96</v>
      </c>
      <c r="J8" s="87">
        <v>90</v>
      </c>
      <c r="K8" s="89">
        <v>67.2</v>
      </c>
      <c r="L8" s="90">
        <f t="shared" si="0"/>
        <v>100.80000000000001</v>
      </c>
      <c r="M8" s="35">
        <f t="shared" si="1"/>
        <v>488.73</v>
      </c>
      <c r="N8" s="40" t="s">
        <v>163</v>
      </c>
      <c r="O8" s="88">
        <v>71.59</v>
      </c>
      <c r="P8" s="88">
        <v>66.78</v>
      </c>
      <c r="Q8" s="91">
        <v>108</v>
      </c>
      <c r="R8" s="90">
        <f t="shared" si="2"/>
        <v>162</v>
      </c>
      <c r="S8" s="51">
        <f t="shared" si="3"/>
        <v>789.1</v>
      </c>
      <c r="T8" s="57" t="s">
        <v>164</v>
      </c>
      <c r="U8" s="87">
        <v>70</v>
      </c>
      <c r="V8" s="89">
        <v>100.95</v>
      </c>
      <c r="W8" s="90">
        <f t="shared" si="4"/>
        <v>151.425</v>
      </c>
      <c r="X8" s="41">
        <f t="shared" si="5"/>
        <v>221.425</v>
      </c>
      <c r="Y8" s="40"/>
      <c r="Z8" s="35">
        <f t="shared" si="6"/>
        <v>1010.5250000000001</v>
      </c>
      <c r="AA8" s="40"/>
    </row>
    <row r="9" spans="1:27" ht="12.75">
      <c r="A9" s="85"/>
      <c r="B9" s="65" t="s">
        <v>58</v>
      </c>
      <c r="C9" s="65" t="s">
        <v>59</v>
      </c>
      <c r="D9" s="143" t="s">
        <v>124</v>
      </c>
      <c r="E9" s="66" t="s">
        <v>120</v>
      </c>
      <c r="F9" s="87">
        <v>90</v>
      </c>
      <c r="G9" s="88">
        <v>53.92</v>
      </c>
      <c r="H9" s="88">
        <v>52.94</v>
      </c>
      <c r="I9" s="87">
        <v>98</v>
      </c>
      <c r="J9" s="87">
        <v>90</v>
      </c>
      <c r="K9" s="89">
        <v>65.16</v>
      </c>
      <c r="L9" s="90">
        <f t="shared" si="0"/>
        <v>97.74</v>
      </c>
      <c r="M9" s="35">
        <f t="shared" si="1"/>
        <v>482.6</v>
      </c>
      <c r="N9" s="40"/>
      <c r="O9" s="88">
        <v>70.65</v>
      </c>
      <c r="P9" s="88">
        <v>69.01</v>
      </c>
      <c r="Q9" s="91">
        <v>101.17</v>
      </c>
      <c r="R9" s="90">
        <f t="shared" si="2"/>
        <v>151.755</v>
      </c>
      <c r="S9" s="51">
        <f t="shared" si="3"/>
        <v>774.015</v>
      </c>
      <c r="T9" s="57"/>
      <c r="U9" s="87">
        <v>90</v>
      </c>
      <c r="V9" s="89">
        <v>95.86</v>
      </c>
      <c r="W9" s="90">
        <f t="shared" si="4"/>
        <v>143.79</v>
      </c>
      <c r="X9" s="41">
        <f t="shared" si="5"/>
        <v>233.79</v>
      </c>
      <c r="Y9" s="40"/>
      <c r="Z9" s="35">
        <f t="shared" si="6"/>
        <v>1007.805</v>
      </c>
      <c r="AA9" s="40"/>
    </row>
    <row r="10" spans="1:27" ht="12.75">
      <c r="A10" s="85"/>
      <c r="B10" s="65" t="s">
        <v>179</v>
      </c>
      <c r="C10" s="65" t="s">
        <v>59</v>
      </c>
      <c r="D10" s="143" t="s">
        <v>33</v>
      </c>
      <c r="E10" s="66" t="s">
        <v>120</v>
      </c>
      <c r="F10" s="87">
        <v>90</v>
      </c>
      <c r="G10" s="88">
        <v>54.7</v>
      </c>
      <c r="H10" s="88">
        <v>53.55</v>
      </c>
      <c r="I10" s="87">
        <v>96</v>
      </c>
      <c r="J10" s="87">
        <v>75</v>
      </c>
      <c r="K10" s="89">
        <v>64.54</v>
      </c>
      <c r="L10" s="90">
        <f t="shared" si="0"/>
        <v>96.81</v>
      </c>
      <c r="M10" s="35">
        <f t="shared" si="1"/>
        <v>466.06</v>
      </c>
      <c r="N10" s="40"/>
      <c r="O10" s="88">
        <v>73.42</v>
      </c>
      <c r="P10" s="88">
        <v>71.2</v>
      </c>
      <c r="Q10" s="91">
        <v>107.27</v>
      </c>
      <c r="R10" s="90">
        <f t="shared" si="2"/>
        <v>160.905</v>
      </c>
      <c r="S10" s="51">
        <f t="shared" si="3"/>
        <v>771.585</v>
      </c>
      <c r="T10" s="57"/>
      <c r="U10" s="87">
        <v>75</v>
      </c>
      <c r="V10" s="89">
        <v>85.99</v>
      </c>
      <c r="W10" s="90">
        <f t="shared" si="4"/>
        <v>128.98499999999999</v>
      </c>
      <c r="X10" s="41">
        <f t="shared" si="5"/>
        <v>203.98499999999999</v>
      </c>
      <c r="Y10" s="40"/>
      <c r="Z10" s="35">
        <f t="shared" si="6"/>
        <v>975.57</v>
      </c>
      <c r="AA10" s="40"/>
    </row>
    <row r="11" spans="1:27" ht="12.75">
      <c r="A11" s="85"/>
      <c r="B11" s="65" t="s">
        <v>26</v>
      </c>
      <c r="C11" s="65" t="s">
        <v>121</v>
      </c>
      <c r="D11" s="143" t="s">
        <v>25</v>
      </c>
      <c r="E11" s="66" t="s">
        <v>120</v>
      </c>
      <c r="F11" s="87">
        <v>85</v>
      </c>
      <c r="G11" s="88">
        <v>48.59</v>
      </c>
      <c r="H11" s="88">
        <v>48.45</v>
      </c>
      <c r="I11" s="87">
        <v>94</v>
      </c>
      <c r="J11" s="87">
        <v>85</v>
      </c>
      <c r="K11" s="89">
        <v>66.15</v>
      </c>
      <c r="L11" s="90">
        <f t="shared" si="0"/>
        <v>99.22500000000001</v>
      </c>
      <c r="M11" s="35">
        <f t="shared" si="1"/>
        <v>460.26500000000004</v>
      </c>
      <c r="N11" s="40"/>
      <c r="O11" s="88">
        <v>70.9</v>
      </c>
      <c r="P11" s="88">
        <v>68.55</v>
      </c>
      <c r="Q11" s="91">
        <v>98.18</v>
      </c>
      <c r="R11" s="90">
        <f t="shared" si="2"/>
        <v>147.27</v>
      </c>
      <c r="S11" s="51">
        <f t="shared" si="3"/>
        <v>746.985</v>
      </c>
      <c r="T11" s="57"/>
      <c r="U11" s="87">
        <v>80</v>
      </c>
      <c r="V11" s="89">
        <v>95.44</v>
      </c>
      <c r="W11" s="90">
        <f t="shared" si="4"/>
        <v>143.16</v>
      </c>
      <c r="X11" s="41">
        <f t="shared" si="5"/>
        <v>223.16</v>
      </c>
      <c r="Y11" s="40"/>
      <c r="Z11" s="35">
        <f t="shared" si="6"/>
        <v>970.145</v>
      </c>
      <c r="AA11" s="40"/>
    </row>
    <row r="12" spans="1:27" ht="12.75">
      <c r="A12" s="85"/>
      <c r="B12" s="65" t="s">
        <v>39</v>
      </c>
      <c r="C12" s="65" t="s">
        <v>40</v>
      </c>
      <c r="D12" s="143" t="s">
        <v>128</v>
      </c>
      <c r="E12" s="66" t="s">
        <v>120</v>
      </c>
      <c r="F12" s="87">
        <v>100</v>
      </c>
      <c r="G12" s="88">
        <v>47.28</v>
      </c>
      <c r="H12" s="88">
        <v>46.14</v>
      </c>
      <c r="I12" s="87">
        <v>92</v>
      </c>
      <c r="J12" s="87">
        <v>80</v>
      </c>
      <c r="K12" s="89">
        <v>62.23</v>
      </c>
      <c r="L12" s="90">
        <f t="shared" si="0"/>
        <v>93.345</v>
      </c>
      <c r="M12" s="35">
        <f t="shared" si="1"/>
        <v>458.765</v>
      </c>
      <c r="N12" s="40"/>
      <c r="O12" s="88">
        <v>70.94</v>
      </c>
      <c r="P12" s="88">
        <v>61.46</v>
      </c>
      <c r="Q12" s="91">
        <v>101.85</v>
      </c>
      <c r="R12" s="90">
        <f t="shared" si="2"/>
        <v>152.77499999999998</v>
      </c>
      <c r="S12" s="51">
        <f t="shared" si="3"/>
        <v>743.9399999999999</v>
      </c>
      <c r="T12" s="57"/>
      <c r="U12" s="87">
        <v>90</v>
      </c>
      <c r="V12" s="89">
        <v>90.09</v>
      </c>
      <c r="W12" s="90">
        <f t="shared" si="4"/>
        <v>135.135</v>
      </c>
      <c r="X12" s="41">
        <f t="shared" si="5"/>
        <v>225.135</v>
      </c>
      <c r="Y12" s="40"/>
      <c r="Z12" s="35">
        <f t="shared" si="6"/>
        <v>969.0749999999999</v>
      </c>
      <c r="AA12" s="40"/>
    </row>
    <row r="13" spans="1:27" ht="12.75">
      <c r="A13" s="85"/>
      <c r="B13" s="65" t="s">
        <v>15</v>
      </c>
      <c r="C13" s="65" t="s">
        <v>16</v>
      </c>
      <c r="D13" s="143" t="s">
        <v>127</v>
      </c>
      <c r="E13" s="66" t="s">
        <v>120</v>
      </c>
      <c r="F13" s="87">
        <v>75</v>
      </c>
      <c r="G13" s="88">
        <v>50.02</v>
      </c>
      <c r="H13" s="88">
        <v>49.04</v>
      </c>
      <c r="I13" s="87">
        <v>94</v>
      </c>
      <c r="J13" s="87">
        <v>80</v>
      </c>
      <c r="K13" s="89">
        <v>70.77</v>
      </c>
      <c r="L13" s="90">
        <f t="shared" si="0"/>
        <v>106.155</v>
      </c>
      <c r="M13" s="35">
        <f t="shared" si="1"/>
        <v>454.21500000000003</v>
      </c>
      <c r="N13" s="40"/>
      <c r="O13" s="88">
        <v>64.07</v>
      </c>
      <c r="P13" s="88">
        <v>63.22</v>
      </c>
      <c r="Q13" s="91">
        <v>105.28</v>
      </c>
      <c r="R13" s="90">
        <f t="shared" si="2"/>
        <v>157.92000000000002</v>
      </c>
      <c r="S13" s="51">
        <f t="shared" si="3"/>
        <v>739.4250000000002</v>
      </c>
      <c r="T13" s="57"/>
      <c r="U13" s="87">
        <v>60</v>
      </c>
      <c r="V13" s="89">
        <v>96.07</v>
      </c>
      <c r="W13" s="90">
        <f t="shared" si="4"/>
        <v>144.105</v>
      </c>
      <c r="X13" s="41">
        <f t="shared" si="5"/>
        <v>204.105</v>
      </c>
      <c r="Y13" s="40"/>
      <c r="Z13" s="35">
        <f t="shared" si="6"/>
        <v>943.5300000000002</v>
      </c>
      <c r="AA13" s="40"/>
    </row>
    <row r="14" spans="1:27" ht="12.75">
      <c r="A14" s="85"/>
      <c r="B14" s="65" t="s">
        <v>42</v>
      </c>
      <c r="C14" s="65" t="s">
        <v>43</v>
      </c>
      <c r="D14" s="143" t="s">
        <v>33</v>
      </c>
      <c r="E14" s="66" t="s">
        <v>120</v>
      </c>
      <c r="F14" s="129">
        <v>80</v>
      </c>
      <c r="G14" s="130">
        <v>47.29</v>
      </c>
      <c r="H14" s="130">
        <v>46.48</v>
      </c>
      <c r="I14" s="129">
        <v>90</v>
      </c>
      <c r="J14" s="129">
        <v>75</v>
      </c>
      <c r="K14" s="131">
        <v>68.02</v>
      </c>
      <c r="L14" s="125">
        <f t="shared" si="0"/>
        <v>102.03</v>
      </c>
      <c r="M14" s="132">
        <f t="shared" si="1"/>
        <v>440.79999999999995</v>
      </c>
      <c r="N14" s="133"/>
      <c r="O14" s="130">
        <v>66.99</v>
      </c>
      <c r="P14" s="130">
        <v>63.41</v>
      </c>
      <c r="Q14" s="134">
        <v>99.18</v>
      </c>
      <c r="R14" s="125">
        <f t="shared" si="2"/>
        <v>148.77</v>
      </c>
      <c r="S14" s="126">
        <f t="shared" si="3"/>
        <v>719.9699999999999</v>
      </c>
      <c r="T14" s="135"/>
      <c r="U14" s="129">
        <v>85</v>
      </c>
      <c r="V14" s="131">
        <v>88.86</v>
      </c>
      <c r="W14" s="125">
        <f t="shared" si="4"/>
        <v>133.29</v>
      </c>
      <c r="X14" s="136">
        <f t="shared" si="5"/>
        <v>218.29</v>
      </c>
      <c r="Y14" s="133"/>
      <c r="Z14" s="132">
        <f t="shared" si="6"/>
        <v>938.2599999999999</v>
      </c>
      <c r="AA14" s="133"/>
    </row>
    <row r="15" spans="1:27" ht="12.75">
      <c r="A15" s="85"/>
      <c r="B15" s="65" t="s">
        <v>132</v>
      </c>
      <c r="C15" s="65" t="s">
        <v>133</v>
      </c>
      <c r="D15" s="143" t="s">
        <v>183</v>
      </c>
      <c r="E15" s="66" t="s">
        <v>120</v>
      </c>
      <c r="F15" s="87">
        <v>90</v>
      </c>
      <c r="G15" s="88">
        <v>44.35</v>
      </c>
      <c r="H15" s="88">
        <v>43.58</v>
      </c>
      <c r="I15" s="87">
        <v>92</v>
      </c>
      <c r="J15" s="87">
        <v>90</v>
      </c>
      <c r="K15" s="89">
        <v>62.46</v>
      </c>
      <c r="L15" s="90">
        <f t="shared" si="0"/>
        <v>93.69</v>
      </c>
      <c r="M15" s="35">
        <f t="shared" si="1"/>
        <v>453.62</v>
      </c>
      <c r="N15" s="40"/>
      <c r="O15" s="88">
        <v>67.35</v>
      </c>
      <c r="P15" s="88">
        <v>61.4</v>
      </c>
      <c r="Q15" s="91">
        <v>95.06</v>
      </c>
      <c r="R15" s="90">
        <f t="shared" si="2"/>
        <v>142.59</v>
      </c>
      <c r="S15" s="51">
        <f t="shared" si="3"/>
        <v>724.96</v>
      </c>
      <c r="T15" s="57"/>
      <c r="U15" s="87">
        <v>70</v>
      </c>
      <c r="V15" s="89">
        <v>93.3</v>
      </c>
      <c r="W15" s="90">
        <f t="shared" si="4"/>
        <v>139.95</v>
      </c>
      <c r="X15" s="41">
        <f t="shared" si="5"/>
        <v>209.95</v>
      </c>
      <c r="Y15" s="40"/>
      <c r="Z15" s="35">
        <f t="shared" si="6"/>
        <v>934.9100000000001</v>
      </c>
      <c r="AA15" s="40"/>
    </row>
    <row r="16" spans="1:27" ht="12.75">
      <c r="A16" s="85"/>
      <c r="B16" s="65" t="s">
        <v>77</v>
      </c>
      <c r="C16" s="65" t="s">
        <v>35</v>
      </c>
      <c r="D16" s="143" t="s">
        <v>123</v>
      </c>
      <c r="E16" s="66" t="s">
        <v>120</v>
      </c>
      <c r="F16" s="87">
        <v>80</v>
      </c>
      <c r="G16" s="88">
        <v>40.35</v>
      </c>
      <c r="H16" s="88">
        <v>39.82</v>
      </c>
      <c r="I16" s="87">
        <v>94</v>
      </c>
      <c r="J16" s="87">
        <v>95</v>
      </c>
      <c r="K16" s="89">
        <v>65.3</v>
      </c>
      <c r="L16" s="90">
        <f t="shared" si="0"/>
        <v>97.94999999999999</v>
      </c>
      <c r="M16" s="35">
        <f t="shared" si="1"/>
        <v>447.11999999999995</v>
      </c>
      <c r="N16" s="40"/>
      <c r="O16" s="88">
        <v>52.71</v>
      </c>
      <c r="P16" s="88">
        <v>52.56</v>
      </c>
      <c r="Q16" s="91">
        <v>101.49</v>
      </c>
      <c r="R16" s="90">
        <f t="shared" si="2"/>
        <v>152.23499999999999</v>
      </c>
      <c r="S16" s="126">
        <f t="shared" si="3"/>
        <v>704.6249999999999</v>
      </c>
      <c r="T16" s="57"/>
      <c r="U16" s="87">
        <v>75</v>
      </c>
      <c r="V16" s="89">
        <v>84.38</v>
      </c>
      <c r="W16" s="90">
        <f t="shared" si="4"/>
        <v>126.57</v>
      </c>
      <c r="X16" s="41">
        <f t="shared" si="5"/>
        <v>201.57</v>
      </c>
      <c r="Y16" s="40"/>
      <c r="Z16" s="35">
        <f t="shared" si="6"/>
        <v>906.1949999999999</v>
      </c>
      <c r="AA16" s="40"/>
    </row>
    <row r="17" spans="1:27" ht="12.75">
      <c r="A17" s="85"/>
      <c r="B17" s="65" t="s">
        <v>134</v>
      </c>
      <c r="C17" s="65" t="s">
        <v>135</v>
      </c>
      <c r="D17" s="143" t="s">
        <v>123</v>
      </c>
      <c r="E17" s="66" t="s">
        <v>120</v>
      </c>
      <c r="F17" s="87">
        <v>90</v>
      </c>
      <c r="G17" s="88">
        <v>45.33</v>
      </c>
      <c r="H17" s="88">
        <v>45.1</v>
      </c>
      <c r="I17" s="87">
        <v>98</v>
      </c>
      <c r="J17" s="87">
        <v>85</v>
      </c>
      <c r="K17" s="89">
        <v>64.85</v>
      </c>
      <c r="L17" s="90">
        <f t="shared" si="0"/>
        <v>97.27499999999999</v>
      </c>
      <c r="M17" s="35">
        <f t="shared" si="1"/>
        <v>460.7049999999999</v>
      </c>
      <c r="N17" s="40"/>
      <c r="O17" s="88">
        <v>62.08</v>
      </c>
      <c r="P17" s="88">
        <v>59.32</v>
      </c>
      <c r="Q17" s="91">
        <v>89</v>
      </c>
      <c r="R17" s="90">
        <f t="shared" si="2"/>
        <v>133.5</v>
      </c>
      <c r="S17" s="51">
        <f t="shared" si="3"/>
        <v>715.605</v>
      </c>
      <c r="T17" s="57"/>
      <c r="U17" s="87">
        <v>45</v>
      </c>
      <c r="V17" s="89">
        <v>88.2</v>
      </c>
      <c r="W17" s="90">
        <f t="shared" si="4"/>
        <v>132.3</v>
      </c>
      <c r="X17" s="41">
        <f t="shared" si="5"/>
        <v>177.3</v>
      </c>
      <c r="Y17" s="40"/>
      <c r="Z17" s="35">
        <f t="shared" si="6"/>
        <v>892.905</v>
      </c>
      <c r="AA17" s="40"/>
    </row>
    <row r="18" spans="1:27" ht="12.75">
      <c r="A18" s="85"/>
      <c r="B18" s="65" t="s">
        <v>75</v>
      </c>
      <c r="C18" s="65" t="s">
        <v>76</v>
      </c>
      <c r="D18" s="143" t="s">
        <v>25</v>
      </c>
      <c r="E18" s="66" t="s">
        <v>120</v>
      </c>
      <c r="F18" s="87">
        <v>80</v>
      </c>
      <c r="G18" s="88">
        <v>46.38</v>
      </c>
      <c r="H18" s="88">
        <v>41.18</v>
      </c>
      <c r="I18" s="87">
        <v>94</v>
      </c>
      <c r="J18" s="87">
        <v>75</v>
      </c>
      <c r="K18" s="89">
        <v>64.09</v>
      </c>
      <c r="L18" s="90">
        <f t="shared" si="0"/>
        <v>96.135</v>
      </c>
      <c r="M18" s="35">
        <f t="shared" si="1"/>
        <v>432.695</v>
      </c>
      <c r="N18" s="40"/>
      <c r="O18" s="88">
        <v>62.79</v>
      </c>
      <c r="P18" s="88">
        <v>62.48</v>
      </c>
      <c r="Q18" s="91">
        <v>99.44</v>
      </c>
      <c r="R18" s="90">
        <f t="shared" si="2"/>
        <v>149.16</v>
      </c>
      <c r="S18" s="51">
        <f t="shared" si="3"/>
        <v>707.125</v>
      </c>
      <c r="T18" s="57"/>
      <c r="U18" s="87">
        <v>45</v>
      </c>
      <c r="V18" s="89">
        <v>85.37</v>
      </c>
      <c r="W18" s="90">
        <f t="shared" si="4"/>
        <v>128.055</v>
      </c>
      <c r="X18" s="41">
        <f t="shared" si="5"/>
        <v>173.055</v>
      </c>
      <c r="Y18" s="40"/>
      <c r="Z18" s="35">
        <f t="shared" si="6"/>
        <v>880.1800000000001</v>
      </c>
      <c r="AA18" s="40"/>
    </row>
    <row r="19" spans="1:27" ht="12.75">
      <c r="A19" s="85"/>
      <c r="B19" s="65" t="s">
        <v>186</v>
      </c>
      <c r="C19" s="65" t="s">
        <v>187</v>
      </c>
      <c r="D19" s="143" t="s">
        <v>128</v>
      </c>
      <c r="E19" s="66" t="s">
        <v>120</v>
      </c>
      <c r="F19" s="87">
        <v>75</v>
      </c>
      <c r="G19" s="88">
        <v>45.17</v>
      </c>
      <c r="H19" s="88">
        <v>42.37</v>
      </c>
      <c r="I19" s="87">
        <v>96</v>
      </c>
      <c r="J19" s="87">
        <v>80</v>
      </c>
      <c r="K19" s="89">
        <v>51.04</v>
      </c>
      <c r="L19" s="90">
        <f t="shared" si="0"/>
        <v>76.56</v>
      </c>
      <c r="M19" s="35">
        <f t="shared" si="1"/>
        <v>415.09999999999997</v>
      </c>
      <c r="N19" s="40"/>
      <c r="O19" s="88">
        <v>63.4</v>
      </c>
      <c r="P19" s="88">
        <v>63.11</v>
      </c>
      <c r="Q19" s="91">
        <v>90.26</v>
      </c>
      <c r="R19" s="90">
        <f t="shared" si="2"/>
        <v>135.39000000000001</v>
      </c>
      <c r="S19" s="51">
        <f t="shared" si="3"/>
        <v>676.9999999999999</v>
      </c>
      <c r="T19" s="57"/>
      <c r="U19" s="87">
        <v>70</v>
      </c>
      <c r="V19" s="89">
        <v>82.21</v>
      </c>
      <c r="W19" s="90">
        <f t="shared" si="4"/>
        <v>123.315</v>
      </c>
      <c r="X19" s="41">
        <f t="shared" si="5"/>
        <v>193.315</v>
      </c>
      <c r="Y19" s="40"/>
      <c r="Z19" s="35">
        <f t="shared" si="6"/>
        <v>870.3149999999998</v>
      </c>
      <c r="AA19" s="40"/>
    </row>
    <row r="20" spans="1:27" ht="12.75">
      <c r="A20" s="85"/>
      <c r="B20" s="65" t="s">
        <v>28</v>
      </c>
      <c r="C20" s="65" t="s">
        <v>92</v>
      </c>
      <c r="D20" s="143" t="s">
        <v>30</v>
      </c>
      <c r="E20" s="66" t="s">
        <v>120</v>
      </c>
      <c r="F20" s="87">
        <v>95</v>
      </c>
      <c r="G20" s="88">
        <v>43.91</v>
      </c>
      <c r="H20" s="88">
        <v>42.11</v>
      </c>
      <c r="I20" s="87">
        <v>92</v>
      </c>
      <c r="J20" s="87">
        <v>90</v>
      </c>
      <c r="K20" s="89">
        <v>62.9</v>
      </c>
      <c r="L20" s="90">
        <f t="shared" si="0"/>
        <v>94.35</v>
      </c>
      <c r="M20" s="35">
        <f t="shared" si="1"/>
        <v>457.37</v>
      </c>
      <c r="N20" s="40"/>
      <c r="O20" s="88">
        <v>64.2</v>
      </c>
      <c r="P20" s="88">
        <v>60.6</v>
      </c>
      <c r="Q20" s="91">
        <v>95.54</v>
      </c>
      <c r="R20" s="90">
        <f t="shared" si="2"/>
        <v>143.31</v>
      </c>
      <c r="S20" s="51">
        <f t="shared" si="3"/>
        <v>725.48</v>
      </c>
      <c r="T20" s="57"/>
      <c r="U20" s="87">
        <v>60</v>
      </c>
      <c r="V20" s="89">
        <v>54.95</v>
      </c>
      <c r="W20" s="90">
        <f t="shared" si="4"/>
        <v>82.42500000000001</v>
      </c>
      <c r="X20" s="41">
        <f t="shared" si="5"/>
        <v>142.425</v>
      </c>
      <c r="Y20" s="40"/>
      <c r="Z20" s="35">
        <f t="shared" si="6"/>
        <v>867.905</v>
      </c>
      <c r="AA20" s="40"/>
    </row>
    <row r="21" spans="1:27" ht="12.75">
      <c r="A21" s="85"/>
      <c r="B21" s="65" t="s">
        <v>44</v>
      </c>
      <c r="C21" s="65" t="s">
        <v>45</v>
      </c>
      <c r="D21" s="143" t="s">
        <v>30</v>
      </c>
      <c r="E21" s="66" t="s">
        <v>120</v>
      </c>
      <c r="F21" s="87">
        <v>90</v>
      </c>
      <c r="G21" s="88">
        <v>42.54</v>
      </c>
      <c r="H21" s="88">
        <v>39.74</v>
      </c>
      <c r="I21" s="87">
        <v>84</v>
      </c>
      <c r="J21" s="87">
        <v>70</v>
      </c>
      <c r="K21" s="89">
        <v>62.8</v>
      </c>
      <c r="L21" s="90">
        <f t="shared" si="0"/>
        <v>94.19999999999999</v>
      </c>
      <c r="M21" s="35">
        <f t="shared" si="1"/>
        <v>420.47999999999996</v>
      </c>
      <c r="N21" s="40"/>
      <c r="O21" s="88">
        <v>66.08</v>
      </c>
      <c r="P21" s="88">
        <v>65.88</v>
      </c>
      <c r="Q21" s="91">
        <v>103.13</v>
      </c>
      <c r="R21" s="90">
        <f t="shared" si="2"/>
        <v>154.695</v>
      </c>
      <c r="S21" s="51">
        <f t="shared" si="3"/>
        <v>707.135</v>
      </c>
      <c r="T21" s="57"/>
      <c r="U21" s="87">
        <v>40</v>
      </c>
      <c r="V21" s="89">
        <v>74.12</v>
      </c>
      <c r="W21" s="90">
        <f t="shared" si="4"/>
        <v>111.18</v>
      </c>
      <c r="X21" s="41">
        <f t="shared" si="5"/>
        <v>151.18</v>
      </c>
      <c r="Y21" s="40"/>
      <c r="Z21" s="35">
        <f t="shared" si="6"/>
        <v>858.315</v>
      </c>
      <c r="AA21" s="40"/>
    </row>
    <row r="22" spans="1:27" ht="12.75">
      <c r="A22" s="85"/>
      <c r="B22" s="65" t="s">
        <v>31</v>
      </c>
      <c r="C22" s="65" t="s">
        <v>32</v>
      </c>
      <c r="D22" s="143" t="s">
        <v>33</v>
      </c>
      <c r="E22" s="66" t="s">
        <v>120</v>
      </c>
      <c r="F22" s="87">
        <v>75</v>
      </c>
      <c r="G22" s="88">
        <v>45.49</v>
      </c>
      <c r="H22" s="88">
        <v>42.54</v>
      </c>
      <c r="I22" s="87">
        <v>88</v>
      </c>
      <c r="J22" s="87">
        <v>85</v>
      </c>
      <c r="K22" s="89">
        <v>48.47</v>
      </c>
      <c r="L22" s="90">
        <f t="shared" si="0"/>
        <v>72.705</v>
      </c>
      <c r="M22" s="35">
        <f t="shared" si="1"/>
        <v>408.73499999999996</v>
      </c>
      <c r="N22" s="40"/>
      <c r="O22" s="88">
        <v>61.39</v>
      </c>
      <c r="P22" s="88">
        <v>56.6</v>
      </c>
      <c r="Q22" s="91">
        <v>94.83</v>
      </c>
      <c r="R22" s="90">
        <f t="shared" si="2"/>
        <v>142.245</v>
      </c>
      <c r="S22" s="51">
        <f t="shared" si="3"/>
        <v>668.9699999999999</v>
      </c>
      <c r="T22" s="57"/>
      <c r="U22" s="87">
        <v>30</v>
      </c>
      <c r="V22" s="89">
        <v>81.37</v>
      </c>
      <c r="W22" s="90">
        <f t="shared" si="4"/>
        <v>122.055</v>
      </c>
      <c r="X22" s="41">
        <f t="shared" si="5"/>
        <v>152.055</v>
      </c>
      <c r="Y22" s="40"/>
      <c r="Z22" s="35">
        <f t="shared" si="6"/>
        <v>821.0249999999999</v>
      </c>
      <c r="AA22" s="40"/>
    </row>
    <row r="23" spans="1:27" ht="12.75">
      <c r="A23" s="85"/>
      <c r="B23" s="65" t="s">
        <v>46</v>
      </c>
      <c r="C23" s="65" t="s">
        <v>47</v>
      </c>
      <c r="D23" s="143" t="s">
        <v>206</v>
      </c>
      <c r="E23" s="66" t="s">
        <v>120</v>
      </c>
      <c r="F23" s="87">
        <v>40</v>
      </c>
      <c r="G23" s="88">
        <v>42.93</v>
      </c>
      <c r="H23" s="88">
        <v>42.79</v>
      </c>
      <c r="I23" s="87">
        <v>78</v>
      </c>
      <c r="J23" s="87">
        <v>70</v>
      </c>
      <c r="K23" s="92">
        <v>62.31</v>
      </c>
      <c r="L23" s="93">
        <f t="shared" si="0"/>
        <v>93.465</v>
      </c>
      <c r="M23" s="35">
        <f t="shared" si="1"/>
        <v>367.18500000000006</v>
      </c>
      <c r="N23" s="40"/>
      <c r="O23" s="88">
        <v>56.39</v>
      </c>
      <c r="P23" s="88">
        <v>55.25</v>
      </c>
      <c r="Q23" s="91">
        <v>84.44</v>
      </c>
      <c r="R23" s="90">
        <f t="shared" si="2"/>
        <v>126.66</v>
      </c>
      <c r="S23" s="51">
        <f t="shared" si="3"/>
        <v>605.485</v>
      </c>
      <c r="T23" s="57"/>
      <c r="U23" s="87">
        <v>50</v>
      </c>
      <c r="V23" s="89">
        <v>71.46</v>
      </c>
      <c r="W23" s="90">
        <f t="shared" si="4"/>
        <v>107.19</v>
      </c>
      <c r="X23" s="41">
        <f t="shared" si="5"/>
        <v>157.19</v>
      </c>
      <c r="Y23" s="40"/>
      <c r="Z23" s="35">
        <f t="shared" si="6"/>
        <v>762.675</v>
      </c>
      <c r="AA23" s="40"/>
    </row>
    <row r="24" spans="1:27" ht="12.75">
      <c r="A24" s="85"/>
      <c r="B24" s="65" t="s">
        <v>88</v>
      </c>
      <c r="C24" s="65" t="s">
        <v>182</v>
      </c>
      <c r="D24" s="143" t="s">
        <v>33</v>
      </c>
      <c r="E24" s="66" t="s">
        <v>120</v>
      </c>
      <c r="F24" s="87">
        <v>85</v>
      </c>
      <c r="G24" s="88">
        <v>46.45</v>
      </c>
      <c r="H24" s="88">
        <v>44.33</v>
      </c>
      <c r="I24" s="87">
        <v>92</v>
      </c>
      <c r="J24" s="87">
        <v>90</v>
      </c>
      <c r="K24" s="89">
        <v>61.76</v>
      </c>
      <c r="L24" s="90">
        <f t="shared" si="0"/>
        <v>92.64</v>
      </c>
      <c r="M24" s="35">
        <f t="shared" si="1"/>
        <v>450.41999999999996</v>
      </c>
      <c r="N24" s="40"/>
      <c r="O24" s="88">
        <v>58.51</v>
      </c>
      <c r="P24" s="88">
        <v>57.19</v>
      </c>
      <c r="Q24" s="91">
        <v>97.21</v>
      </c>
      <c r="R24" s="90">
        <f t="shared" si="2"/>
        <v>145.815</v>
      </c>
      <c r="S24" s="51">
        <f t="shared" si="3"/>
        <v>711.935</v>
      </c>
      <c r="T24" s="57"/>
      <c r="U24" s="87">
        <v>40</v>
      </c>
      <c r="V24" s="89">
        <v>0</v>
      </c>
      <c r="W24" s="90">
        <f t="shared" si="4"/>
        <v>0</v>
      </c>
      <c r="X24" s="41">
        <f t="shared" si="5"/>
        <v>40</v>
      </c>
      <c r="Y24" s="40"/>
      <c r="Z24" s="35">
        <f t="shared" si="6"/>
        <v>751.935</v>
      </c>
      <c r="AA24" s="40"/>
    </row>
    <row r="25" spans="1:27" ht="12.75">
      <c r="A25" s="85"/>
      <c r="B25" s="65" t="s">
        <v>85</v>
      </c>
      <c r="C25" s="65" t="s">
        <v>86</v>
      </c>
      <c r="D25" s="143" t="s">
        <v>183</v>
      </c>
      <c r="E25" s="66" t="s">
        <v>120</v>
      </c>
      <c r="F25" s="87">
        <v>50</v>
      </c>
      <c r="G25" s="88">
        <v>45.96</v>
      </c>
      <c r="H25" s="88">
        <v>45.41</v>
      </c>
      <c r="I25" s="87">
        <v>88</v>
      </c>
      <c r="J25" s="87">
        <v>65</v>
      </c>
      <c r="K25" s="89">
        <v>59.19</v>
      </c>
      <c r="L25" s="90">
        <f t="shared" si="0"/>
        <v>88.785</v>
      </c>
      <c r="M25" s="35">
        <f t="shared" si="1"/>
        <v>383.155</v>
      </c>
      <c r="N25" s="40"/>
      <c r="O25" s="88">
        <v>64.42</v>
      </c>
      <c r="P25" s="88">
        <v>63.85</v>
      </c>
      <c r="Q25" s="91">
        <v>0</v>
      </c>
      <c r="R25" s="90">
        <f t="shared" si="2"/>
        <v>0</v>
      </c>
      <c r="S25" s="51">
        <f t="shared" si="3"/>
        <v>511.425</v>
      </c>
      <c r="T25" s="60"/>
      <c r="U25" s="87">
        <v>55</v>
      </c>
      <c r="V25" s="92">
        <v>91.19</v>
      </c>
      <c r="W25" s="90">
        <f t="shared" si="4"/>
        <v>136.785</v>
      </c>
      <c r="X25" s="41">
        <f t="shared" si="5"/>
        <v>191.785</v>
      </c>
      <c r="Y25" s="40"/>
      <c r="Z25" s="35">
        <f t="shared" si="6"/>
        <v>703.2099999999999</v>
      </c>
      <c r="AA25" s="40"/>
    </row>
    <row r="26" spans="1:27" ht="12.75">
      <c r="A26" s="85"/>
      <c r="B26" s="65" t="s">
        <v>8</v>
      </c>
      <c r="C26" s="65" t="s">
        <v>9</v>
      </c>
      <c r="D26" s="143" t="s">
        <v>122</v>
      </c>
      <c r="E26" s="66" t="s">
        <v>120</v>
      </c>
      <c r="F26" s="87">
        <v>65</v>
      </c>
      <c r="G26" s="88">
        <v>42.08</v>
      </c>
      <c r="H26" s="88">
        <v>39.97</v>
      </c>
      <c r="I26" s="87">
        <v>78</v>
      </c>
      <c r="J26" s="87">
        <v>65</v>
      </c>
      <c r="K26" s="89">
        <v>62.35</v>
      </c>
      <c r="L26" s="90">
        <f t="shared" si="0"/>
        <v>93.525</v>
      </c>
      <c r="M26" s="35">
        <f t="shared" si="1"/>
        <v>383.57500000000005</v>
      </c>
      <c r="N26" s="40"/>
      <c r="O26" s="88">
        <v>57.97</v>
      </c>
      <c r="P26" s="88">
        <v>55.64</v>
      </c>
      <c r="Q26" s="91">
        <v>101.73</v>
      </c>
      <c r="R26" s="90">
        <f t="shared" si="2"/>
        <v>152.595</v>
      </c>
      <c r="S26" s="51">
        <f t="shared" si="3"/>
        <v>649.7800000000001</v>
      </c>
      <c r="T26" s="57"/>
      <c r="U26" s="87">
        <v>50</v>
      </c>
      <c r="V26" s="89">
        <v>0</v>
      </c>
      <c r="W26" s="90">
        <f t="shared" si="4"/>
        <v>0</v>
      </c>
      <c r="X26" s="41">
        <f t="shared" si="5"/>
        <v>50</v>
      </c>
      <c r="Y26" s="40"/>
      <c r="Z26" s="35">
        <f t="shared" si="6"/>
        <v>699.7800000000001</v>
      </c>
      <c r="AA26" s="40"/>
    </row>
    <row r="27" spans="1:27" ht="12.75">
      <c r="A27" s="85"/>
      <c r="B27" s="65" t="s">
        <v>28</v>
      </c>
      <c r="C27" s="65" t="s">
        <v>29</v>
      </c>
      <c r="D27" s="143" t="s">
        <v>30</v>
      </c>
      <c r="E27" s="66" t="s">
        <v>120</v>
      </c>
      <c r="F27" s="87">
        <v>75</v>
      </c>
      <c r="G27" s="88">
        <v>46.8</v>
      </c>
      <c r="H27" s="88">
        <v>42.77</v>
      </c>
      <c r="I27" s="87">
        <v>86</v>
      </c>
      <c r="J27" s="87">
        <v>75</v>
      </c>
      <c r="K27" s="89">
        <v>60.52</v>
      </c>
      <c r="L27" s="90">
        <f t="shared" si="0"/>
        <v>90.78</v>
      </c>
      <c r="M27" s="35">
        <f t="shared" si="1"/>
        <v>416.35</v>
      </c>
      <c r="N27" s="40"/>
      <c r="O27" s="88">
        <v>66</v>
      </c>
      <c r="P27" s="88">
        <v>64.66</v>
      </c>
      <c r="Q27" s="91">
        <v>0</v>
      </c>
      <c r="R27" s="90">
        <f t="shared" si="2"/>
        <v>0</v>
      </c>
      <c r="S27" s="51">
        <f t="shared" si="3"/>
        <v>547.01</v>
      </c>
      <c r="T27" s="57"/>
      <c r="U27" s="87">
        <v>50</v>
      </c>
      <c r="V27" s="89">
        <v>0</v>
      </c>
      <c r="W27" s="90">
        <f t="shared" si="4"/>
        <v>0</v>
      </c>
      <c r="X27" s="41">
        <f t="shared" si="5"/>
        <v>50</v>
      </c>
      <c r="Y27" s="40"/>
      <c r="Z27" s="35">
        <f t="shared" si="6"/>
        <v>597.01</v>
      </c>
      <c r="AA27" s="40"/>
    </row>
    <row r="28" spans="1:27" ht="12.75">
      <c r="A28" s="85"/>
      <c r="B28" s="65" t="s">
        <v>36</v>
      </c>
      <c r="C28" s="65" t="s">
        <v>37</v>
      </c>
      <c r="D28" s="143" t="s">
        <v>38</v>
      </c>
      <c r="E28" s="66" t="s">
        <v>120</v>
      </c>
      <c r="F28" s="87">
        <v>75</v>
      </c>
      <c r="G28" s="88">
        <v>52.61</v>
      </c>
      <c r="H28" s="88">
        <v>51.15</v>
      </c>
      <c r="I28" s="87">
        <v>98</v>
      </c>
      <c r="J28" s="87">
        <v>95</v>
      </c>
      <c r="K28" s="89">
        <v>69.76</v>
      </c>
      <c r="L28" s="90">
        <f t="shared" si="0"/>
        <v>104.64000000000001</v>
      </c>
      <c r="M28" s="35">
        <f t="shared" si="1"/>
        <v>476.4</v>
      </c>
      <c r="N28" s="40"/>
      <c r="O28" s="88">
        <v>68.56</v>
      </c>
      <c r="P28" s="88">
        <v>68.05</v>
      </c>
      <c r="Q28" s="91">
        <v>104.68</v>
      </c>
      <c r="R28" s="90">
        <f t="shared" si="2"/>
        <v>157.02</v>
      </c>
      <c r="S28" s="51">
        <f t="shared" si="3"/>
        <v>770.03</v>
      </c>
      <c r="T28" s="57"/>
      <c r="U28" s="87"/>
      <c r="V28" s="89"/>
      <c r="W28" s="90"/>
      <c r="X28" s="41">
        <f t="shared" si="5"/>
      </c>
      <c r="Y28" s="40"/>
      <c r="Z28" s="35">
        <f t="shared" si="6"/>
      </c>
      <c r="AA28" s="40"/>
    </row>
    <row r="29" spans="1:27" ht="12.75">
      <c r="A29" s="85"/>
      <c r="B29" s="65" t="s">
        <v>129</v>
      </c>
      <c r="C29" s="65" t="s">
        <v>130</v>
      </c>
      <c r="D29" s="143" t="s">
        <v>131</v>
      </c>
      <c r="E29" s="66" t="s">
        <v>120</v>
      </c>
      <c r="F29" s="87">
        <v>100</v>
      </c>
      <c r="G29" s="88">
        <v>45.81</v>
      </c>
      <c r="H29" s="88">
        <v>44.85</v>
      </c>
      <c r="I29" s="87">
        <v>96</v>
      </c>
      <c r="J29" s="87">
        <v>90</v>
      </c>
      <c r="K29" s="89">
        <v>68.91</v>
      </c>
      <c r="L29" s="90">
        <f t="shared" si="0"/>
        <v>103.365</v>
      </c>
      <c r="M29" s="35">
        <f t="shared" si="1"/>
        <v>480.025</v>
      </c>
      <c r="N29" s="40"/>
      <c r="O29" s="88">
        <v>67.47</v>
      </c>
      <c r="P29" s="88">
        <v>64.5</v>
      </c>
      <c r="Q29" s="91">
        <v>100.1</v>
      </c>
      <c r="R29" s="90">
        <f t="shared" si="2"/>
        <v>150.14999999999998</v>
      </c>
      <c r="S29" s="51">
        <f t="shared" si="3"/>
        <v>762.145</v>
      </c>
      <c r="T29" s="57"/>
      <c r="U29" s="87"/>
      <c r="V29" s="89"/>
      <c r="W29" s="90"/>
      <c r="X29" s="41">
        <f t="shared" si="5"/>
      </c>
      <c r="Y29" s="40"/>
      <c r="Z29" s="35">
        <f t="shared" si="6"/>
      </c>
      <c r="AA29" s="40"/>
    </row>
    <row r="30" spans="1:27" ht="12.75">
      <c r="A30" s="85"/>
      <c r="B30" s="65" t="s">
        <v>180</v>
      </c>
      <c r="C30" s="65" t="s">
        <v>181</v>
      </c>
      <c r="D30" s="143" t="s">
        <v>151</v>
      </c>
      <c r="E30" s="66" t="s">
        <v>120</v>
      </c>
      <c r="F30" s="87">
        <v>80</v>
      </c>
      <c r="G30" s="88">
        <v>51.16</v>
      </c>
      <c r="H30" s="88">
        <v>49.67</v>
      </c>
      <c r="I30" s="87">
        <v>94</v>
      </c>
      <c r="J30" s="87">
        <v>90</v>
      </c>
      <c r="K30" s="89">
        <v>64.73</v>
      </c>
      <c r="L30" s="90">
        <f t="shared" si="0"/>
        <v>97.095</v>
      </c>
      <c r="M30" s="35">
        <f t="shared" si="1"/>
        <v>461.92499999999995</v>
      </c>
      <c r="N30" s="40"/>
      <c r="O30" s="88">
        <v>65.84</v>
      </c>
      <c r="P30" s="88">
        <v>65.79</v>
      </c>
      <c r="Q30" s="91">
        <v>107.23</v>
      </c>
      <c r="R30" s="90">
        <f t="shared" si="2"/>
        <v>160.845</v>
      </c>
      <c r="S30" s="51">
        <f t="shared" si="3"/>
        <v>754.4</v>
      </c>
      <c r="T30" s="57"/>
      <c r="U30" s="87"/>
      <c r="V30" s="89"/>
      <c r="W30" s="90"/>
      <c r="X30" s="41">
        <f t="shared" si="5"/>
      </c>
      <c r="Y30" s="40"/>
      <c r="Z30" s="35">
        <f t="shared" si="6"/>
      </c>
      <c r="AA30" s="40"/>
    </row>
    <row r="31" spans="1:27" ht="12.75">
      <c r="A31" s="85"/>
      <c r="B31" s="65" t="s">
        <v>125</v>
      </c>
      <c r="C31" s="65" t="s">
        <v>126</v>
      </c>
      <c r="D31" s="143" t="s">
        <v>33</v>
      </c>
      <c r="E31" s="66" t="s">
        <v>120</v>
      </c>
      <c r="F31" s="87">
        <v>90</v>
      </c>
      <c r="G31" s="88">
        <v>37.82</v>
      </c>
      <c r="H31" s="88">
        <v>36.05</v>
      </c>
      <c r="I31" s="87">
        <v>98</v>
      </c>
      <c r="J31" s="87">
        <v>95</v>
      </c>
      <c r="K31" s="89">
        <v>62.8</v>
      </c>
      <c r="L31" s="90">
        <f t="shared" si="0"/>
        <v>94.19999999999999</v>
      </c>
      <c r="M31" s="35">
        <f t="shared" si="1"/>
        <v>451.07</v>
      </c>
      <c r="N31" s="40"/>
      <c r="O31" s="88">
        <v>59.22</v>
      </c>
      <c r="P31" s="88">
        <v>58.51</v>
      </c>
      <c r="Q31" s="91">
        <v>94.32</v>
      </c>
      <c r="R31" s="90">
        <f t="shared" si="2"/>
        <v>141.48</v>
      </c>
      <c r="S31" s="51">
        <f t="shared" si="3"/>
        <v>710.28</v>
      </c>
      <c r="T31" s="57"/>
      <c r="U31" s="87"/>
      <c r="V31" s="89"/>
      <c r="W31" s="90"/>
      <c r="X31" s="41">
        <f t="shared" si="5"/>
      </c>
      <c r="Y31" s="40"/>
      <c r="Z31" s="35">
        <f t="shared" si="6"/>
      </c>
      <c r="AA31" s="40"/>
    </row>
    <row r="32" spans="1:27" ht="12.75">
      <c r="A32" s="85"/>
      <c r="B32" s="65" t="s">
        <v>149</v>
      </c>
      <c r="C32" s="65" t="s">
        <v>150</v>
      </c>
      <c r="D32" s="143" t="s">
        <v>151</v>
      </c>
      <c r="E32" s="66" t="s">
        <v>99</v>
      </c>
      <c r="F32" s="87">
        <v>85</v>
      </c>
      <c r="G32" s="88">
        <v>42.13</v>
      </c>
      <c r="H32" s="88">
        <v>39.26</v>
      </c>
      <c r="I32" s="87">
        <v>96</v>
      </c>
      <c r="J32" s="87">
        <v>70</v>
      </c>
      <c r="K32" s="89">
        <v>61.67</v>
      </c>
      <c r="L32" s="90">
        <f t="shared" si="0"/>
        <v>92.505</v>
      </c>
      <c r="M32" s="35">
        <f t="shared" si="1"/>
        <v>424.895</v>
      </c>
      <c r="N32" s="40"/>
      <c r="O32" s="88">
        <v>61.52</v>
      </c>
      <c r="P32" s="88">
        <v>58.32</v>
      </c>
      <c r="Q32" s="91">
        <v>101.8</v>
      </c>
      <c r="R32" s="90">
        <f t="shared" si="2"/>
        <v>152.7</v>
      </c>
      <c r="S32" s="126">
        <f t="shared" si="3"/>
        <v>697.435</v>
      </c>
      <c r="T32" s="57"/>
      <c r="U32" s="87"/>
      <c r="V32" s="89"/>
      <c r="W32" s="90"/>
      <c r="X32" s="41">
        <f t="shared" si="5"/>
      </c>
      <c r="Y32" s="40"/>
      <c r="Z32" s="35">
        <f t="shared" si="6"/>
      </c>
      <c r="AA32" s="40"/>
    </row>
    <row r="33" spans="1:27" ht="12.75">
      <c r="A33" s="85"/>
      <c r="B33" s="65" t="s">
        <v>145</v>
      </c>
      <c r="C33" s="65" t="s">
        <v>184</v>
      </c>
      <c r="D33" s="143" t="s">
        <v>123</v>
      </c>
      <c r="E33" s="66" t="s">
        <v>99</v>
      </c>
      <c r="F33" s="87">
        <v>95</v>
      </c>
      <c r="G33" s="88">
        <v>38.01</v>
      </c>
      <c r="H33" s="88">
        <v>37.57</v>
      </c>
      <c r="I33" s="87">
        <v>98</v>
      </c>
      <c r="J33" s="87">
        <v>80</v>
      </c>
      <c r="K33" s="89">
        <v>66.65</v>
      </c>
      <c r="L33" s="90">
        <f t="shared" si="0"/>
        <v>99.97500000000001</v>
      </c>
      <c r="M33" s="35">
        <f t="shared" si="1"/>
        <v>448.555</v>
      </c>
      <c r="N33" s="40"/>
      <c r="O33" s="88">
        <v>58.13</v>
      </c>
      <c r="P33" s="88">
        <v>53.16</v>
      </c>
      <c r="Q33" s="91">
        <v>91.49</v>
      </c>
      <c r="R33" s="90">
        <f t="shared" si="2"/>
        <v>137.23499999999999</v>
      </c>
      <c r="S33" s="51">
        <f t="shared" si="3"/>
        <v>697.08</v>
      </c>
      <c r="T33" s="57"/>
      <c r="U33" s="87"/>
      <c r="V33" s="89"/>
      <c r="W33" s="90"/>
      <c r="X33" s="41">
        <f t="shared" si="5"/>
      </c>
      <c r="Y33" s="40"/>
      <c r="Z33" s="35">
        <f t="shared" si="6"/>
      </c>
      <c r="AA33" s="40"/>
    </row>
    <row r="34" spans="1:27" ht="12.75">
      <c r="A34" s="85"/>
      <c r="B34" s="65" t="s">
        <v>154</v>
      </c>
      <c r="C34" s="65" t="s">
        <v>115</v>
      </c>
      <c r="D34" s="143" t="s">
        <v>144</v>
      </c>
      <c r="E34" s="66" t="s">
        <v>99</v>
      </c>
      <c r="F34" s="87">
        <v>90</v>
      </c>
      <c r="G34" s="88">
        <v>45.16</v>
      </c>
      <c r="H34" s="88">
        <v>42.05</v>
      </c>
      <c r="I34" s="87">
        <v>84</v>
      </c>
      <c r="J34" s="87">
        <v>95</v>
      </c>
      <c r="K34" s="92">
        <v>64.96</v>
      </c>
      <c r="L34" s="93">
        <f t="shared" si="0"/>
        <v>97.44</v>
      </c>
      <c r="M34" s="35">
        <f t="shared" si="1"/>
        <v>453.65</v>
      </c>
      <c r="N34" s="40"/>
      <c r="O34" s="88">
        <v>52.52</v>
      </c>
      <c r="P34" s="88">
        <v>50.31</v>
      </c>
      <c r="Q34" s="91">
        <v>82.1</v>
      </c>
      <c r="R34" s="90">
        <f t="shared" si="2"/>
        <v>123.14999999999999</v>
      </c>
      <c r="S34" s="51">
        <f t="shared" si="3"/>
        <v>679.63</v>
      </c>
      <c r="T34" s="57"/>
      <c r="U34" s="87"/>
      <c r="V34" s="89"/>
      <c r="W34" s="90"/>
      <c r="X34" s="41">
        <f t="shared" si="5"/>
      </c>
      <c r="Y34" s="40"/>
      <c r="Z34" s="35">
        <f t="shared" si="6"/>
      </c>
      <c r="AA34" s="40"/>
    </row>
    <row r="35" spans="1:27" ht="12.75">
      <c r="A35" s="85"/>
      <c r="B35" s="65" t="s">
        <v>185</v>
      </c>
      <c r="C35" s="65" t="s">
        <v>208</v>
      </c>
      <c r="D35" s="143" t="s">
        <v>25</v>
      </c>
      <c r="E35" s="66" t="s">
        <v>120</v>
      </c>
      <c r="F35" s="87">
        <v>65</v>
      </c>
      <c r="G35" s="88">
        <v>40.8</v>
      </c>
      <c r="H35" s="88">
        <v>38.46</v>
      </c>
      <c r="I35" s="87">
        <v>94</v>
      </c>
      <c r="J35" s="87">
        <v>85</v>
      </c>
      <c r="K35" s="89">
        <v>58.58</v>
      </c>
      <c r="L35" s="90">
        <f t="shared" si="0"/>
        <v>87.87</v>
      </c>
      <c r="M35" s="35">
        <f t="shared" si="1"/>
        <v>411.13</v>
      </c>
      <c r="N35" s="40"/>
      <c r="O35" s="88">
        <v>50.92</v>
      </c>
      <c r="P35" s="88">
        <v>50.29</v>
      </c>
      <c r="Q35" s="91">
        <v>99.94</v>
      </c>
      <c r="R35" s="90">
        <f t="shared" si="2"/>
        <v>149.91</v>
      </c>
      <c r="S35" s="51">
        <f t="shared" si="3"/>
        <v>662.25</v>
      </c>
      <c r="T35" s="57"/>
      <c r="U35" s="87"/>
      <c r="V35" s="89"/>
      <c r="W35" s="90"/>
      <c r="X35" s="41">
        <f t="shared" si="5"/>
      </c>
      <c r="Y35" s="40"/>
      <c r="Z35" s="35">
        <f t="shared" si="6"/>
      </c>
      <c r="AA35" s="40"/>
    </row>
    <row r="36" spans="1:27" ht="12.75">
      <c r="A36" s="85"/>
      <c r="B36" s="65" t="s">
        <v>146</v>
      </c>
      <c r="C36" s="65" t="s">
        <v>147</v>
      </c>
      <c r="D36" s="143" t="s">
        <v>33</v>
      </c>
      <c r="E36" s="66" t="s">
        <v>99</v>
      </c>
      <c r="F36" s="87">
        <v>95</v>
      </c>
      <c r="G36" s="88">
        <v>40.2</v>
      </c>
      <c r="H36" s="88">
        <v>39.34</v>
      </c>
      <c r="I36" s="87">
        <v>84</v>
      </c>
      <c r="J36" s="87">
        <v>70</v>
      </c>
      <c r="K36" s="89">
        <v>65.07</v>
      </c>
      <c r="L36" s="90">
        <f t="shared" si="0"/>
        <v>97.60499999999999</v>
      </c>
      <c r="M36" s="35">
        <f t="shared" si="1"/>
        <v>426.145</v>
      </c>
      <c r="N36" s="40"/>
      <c r="O36" s="88">
        <v>46.59</v>
      </c>
      <c r="P36" s="88">
        <v>42.16</v>
      </c>
      <c r="Q36" s="91">
        <v>88.46</v>
      </c>
      <c r="R36" s="90">
        <f t="shared" si="2"/>
        <v>132.69</v>
      </c>
      <c r="S36" s="51">
        <f t="shared" si="3"/>
        <v>647.585</v>
      </c>
      <c r="T36" s="57"/>
      <c r="U36" s="87"/>
      <c r="V36" s="89"/>
      <c r="W36" s="90"/>
      <c r="X36" s="41">
        <f t="shared" si="5"/>
      </c>
      <c r="Y36" s="40"/>
      <c r="Z36" s="35">
        <f t="shared" si="6"/>
      </c>
      <c r="AA36" s="40"/>
    </row>
    <row r="37" spans="1:27" ht="12.75">
      <c r="A37" s="85"/>
      <c r="B37" s="65" t="s">
        <v>191</v>
      </c>
      <c r="C37" s="65" t="s">
        <v>35</v>
      </c>
      <c r="D37" s="143" t="s">
        <v>192</v>
      </c>
      <c r="E37" s="66" t="s">
        <v>120</v>
      </c>
      <c r="F37" s="87">
        <v>60</v>
      </c>
      <c r="G37" s="88">
        <v>43.23</v>
      </c>
      <c r="H37" s="88">
        <v>42.52</v>
      </c>
      <c r="I37" s="87">
        <v>78</v>
      </c>
      <c r="J37" s="87">
        <v>80</v>
      </c>
      <c r="K37" s="89">
        <v>47.34</v>
      </c>
      <c r="L37" s="90">
        <f t="shared" si="0"/>
        <v>71.01</v>
      </c>
      <c r="M37" s="35">
        <f t="shared" si="1"/>
        <v>374.76</v>
      </c>
      <c r="N37" s="40"/>
      <c r="O37" s="88">
        <v>57.31</v>
      </c>
      <c r="P37" s="88">
        <v>54.05</v>
      </c>
      <c r="Q37" s="91">
        <v>87.32</v>
      </c>
      <c r="R37" s="90">
        <f t="shared" si="2"/>
        <v>130.98</v>
      </c>
      <c r="S37" s="51">
        <f t="shared" si="3"/>
        <v>617.1</v>
      </c>
      <c r="T37" s="57"/>
      <c r="U37" s="87"/>
      <c r="V37" s="89"/>
      <c r="W37" s="90"/>
      <c r="X37" s="41">
        <f t="shared" si="5"/>
      </c>
      <c r="Y37" s="40"/>
      <c r="Z37" s="35">
        <f t="shared" si="6"/>
      </c>
      <c r="AA37" s="40"/>
    </row>
    <row r="38" spans="1:27" ht="12.75">
      <c r="A38" s="85"/>
      <c r="B38" s="65" t="s">
        <v>188</v>
      </c>
      <c r="C38" s="65" t="s">
        <v>189</v>
      </c>
      <c r="D38" s="143" t="s">
        <v>38</v>
      </c>
      <c r="E38" s="66" t="s">
        <v>120</v>
      </c>
      <c r="F38" s="87">
        <v>70</v>
      </c>
      <c r="G38" s="88">
        <v>41.61</v>
      </c>
      <c r="H38" s="88">
        <v>40</v>
      </c>
      <c r="I38" s="87">
        <v>86</v>
      </c>
      <c r="J38" s="87">
        <v>70</v>
      </c>
      <c r="K38" s="89">
        <v>63.72</v>
      </c>
      <c r="L38" s="90">
        <f t="shared" si="0"/>
        <v>95.58</v>
      </c>
      <c r="M38" s="35">
        <f t="shared" si="1"/>
        <v>403.19</v>
      </c>
      <c r="N38" s="40"/>
      <c r="O38" s="88">
        <v>63.66</v>
      </c>
      <c r="P38" s="88">
        <v>58.56</v>
      </c>
      <c r="Q38" s="91">
        <v>0</v>
      </c>
      <c r="R38" s="90">
        <f t="shared" si="2"/>
        <v>0</v>
      </c>
      <c r="S38" s="51">
        <f t="shared" si="3"/>
        <v>525.4100000000001</v>
      </c>
      <c r="T38" s="57"/>
      <c r="U38" s="87"/>
      <c r="V38" s="89"/>
      <c r="W38" s="90"/>
      <c r="X38" s="41">
        <f t="shared" si="5"/>
      </c>
      <c r="Y38" s="40"/>
      <c r="Z38" s="35">
        <f t="shared" si="6"/>
      </c>
      <c r="AA38" s="40"/>
    </row>
    <row r="39" spans="1:27" ht="13.5" thickBot="1">
      <c r="A39" s="94"/>
      <c r="B39" s="67" t="s">
        <v>148</v>
      </c>
      <c r="C39" s="67" t="s">
        <v>14</v>
      </c>
      <c r="D39" s="144" t="s">
        <v>33</v>
      </c>
      <c r="E39" s="127" t="s">
        <v>117</v>
      </c>
      <c r="F39" s="95">
        <v>60</v>
      </c>
      <c r="G39" s="96">
        <v>41.54</v>
      </c>
      <c r="H39" s="96">
        <v>39.16</v>
      </c>
      <c r="I39" s="95">
        <v>92</v>
      </c>
      <c r="J39" s="95">
        <v>65</v>
      </c>
      <c r="K39" s="97">
        <v>57.28</v>
      </c>
      <c r="L39" s="98">
        <f t="shared" si="0"/>
        <v>85.92</v>
      </c>
      <c r="M39" s="37">
        <f t="shared" si="1"/>
        <v>383.62</v>
      </c>
      <c r="N39" s="39"/>
      <c r="O39" s="96"/>
      <c r="P39" s="96"/>
      <c r="Q39" s="99"/>
      <c r="R39" s="98"/>
      <c r="S39" s="64">
        <f t="shared" si="3"/>
      </c>
      <c r="T39" s="62"/>
      <c r="U39" s="95"/>
      <c r="V39" s="102"/>
      <c r="W39" s="98"/>
      <c r="X39" s="45">
        <f t="shared" si="5"/>
      </c>
      <c r="Y39" s="39"/>
      <c r="Z39" s="37">
        <f t="shared" si="6"/>
      </c>
      <c r="AA39" s="39"/>
    </row>
    <row r="40" spans="1:27" ht="18" customHeight="1" thickBot="1">
      <c r="A40" s="147" t="s">
        <v>97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9"/>
    </row>
    <row r="41" spans="1:27" ht="12.75">
      <c r="A41" s="78"/>
      <c r="B41" s="65" t="s">
        <v>68</v>
      </c>
      <c r="C41" s="65" t="s">
        <v>69</v>
      </c>
      <c r="D41" s="143" t="s">
        <v>25</v>
      </c>
      <c r="E41" s="79" t="s">
        <v>136</v>
      </c>
      <c r="F41" s="80">
        <v>100</v>
      </c>
      <c r="G41" s="81">
        <v>47.41</v>
      </c>
      <c r="H41" s="81">
        <v>45.78</v>
      </c>
      <c r="I41" s="80">
        <v>100</v>
      </c>
      <c r="J41" s="80">
        <v>95</v>
      </c>
      <c r="K41" s="100">
        <v>60.69</v>
      </c>
      <c r="L41" s="101">
        <f aca="true" t="shared" si="7" ref="L41:L53">K41*1.5</f>
        <v>91.035</v>
      </c>
      <c r="M41" s="54">
        <f aca="true" t="shared" si="8" ref="M41:M53">SUM(F41:J41)+L41</f>
        <v>479.225</v>
      </c>
      <c r="N41" s="53" t="s">
        <v>163</v>
      </c>
      <c r="O41" s="81"/>
      <c r="P41" s="81"/>
      <c r="Q41" s="84"/>
      <c r="R41" s="83"/>
      <c r="S41" s="58"/>
      <c r="T41" s="59"/>
      <c r="U41" s="80">
        <v>95</v>
      </c>
      <c r="V41" s="100">
        <v>82.52</v>
      </c>
      <c r="W41" s="101">
        <f aca="true" t="shared" si="9" ref="W41:W50">V41*1.5</f>
        <v>123.78</v>
      </c>
      <c r="X41" s="52">
        <f aca="true" t="shared" si="10" ref="X41:X53">IF(U41="","",SUM(W41+U41+T41))</f>
        <v>218.78</v>
      </c>
      <c r="Y41" s="53"/>
      <c r="Z41" s="54">
        <f aca="true" t="shared" si="11" ref="Z41:Z53">IF(U41="","",W41+U41+M41)</f>
        <v>698.005</v>
      </c>
      <c r="AA41" s="53" t="s">
        <v>163</v>
      </c>
    </row>
    <row r="42" spans="1:27" ht="12.75">
      <c r="A42" s="85"/>
      <c r="B42" s="65" t="s">
        <v>49</v>
      </c>
      <c r="C42" s="65" t="s">
        <v>50</v>
      </c>
      <c r="D42" s="143" t="s">
        <v>33</v>
      </c>
      <c r="E42" s="86" t="s">
        <v>136</v>
      </c>
      <c r="F42" s="87">
        <v>90</v>
      </c>
      <c r="G42" s="88">
        <v>49.8</v>
      </c>
      <c r="H42" s="88">
        <v>49.2</v>
      </c>
      <c r="I42" s="87">
        <v>72</v>
      </c>
      <c r="J42" s="87">
        <v>80</v>
      </c>
      <c r="K42" s="92">
        <v>61.37</v>
      </c>
      <c r="L42" s="93">
        <f t="shared" si="7"/>
        <v>92.05499999999999</v>
      </c>
      <c r="M42" s="35">
        <f t="shared" si="8"/>
        <v>433.055</v>
      </c>
      <c r="N42" s="40"/>
      <c r="O42" s="88"/>
      <c r="P42" s="88"/>
      <c r="Q42" s="91"/>
      <c r="R42" s="90"/>
      <c r="S42" s="42"/>
      <c r="T42" s="60"/>
      <c r="U42" s="87">
        <v>90</v>
      </c>
      <c r="V42" s="92">
        <v>79.27</v>
      </c>
      <c r="W42" s="93">
        <f t="shared" si="9"/>
        <v>118.905</v>
      </c>
      <c r="X42" s="41">
        <f t="shared" si="10"/>
        <v>208.905</v>
      </c>
      <c r="Y42" s="40"/>
      <c r="Z42" s="35">
        <f t="shared" si="11"/>
        <v>641.96</v>
      </c>
      <c r="AA42" s="40" t="s">
        <v>164</v>
      </c>
    </row>
    <row r="43" spans="1:27" ht="12.75">
      <c r="A43" s="85"/>
      <c r="B43" s="65" t="s">
        <v>71</v>
      </c>
      <c r="C43" s="65" t="s">
        <v>72</v>
      </c>
      <c r="D43" s="143" t="s">
        <v>25</v>
      </c>
      <c r="E43" s="86" t="s">
        <v>136</v>
      </c>
      <c r="F43" s="113">
        <v>100</v>
      </c>
      <c r="G43" s="114">
        <v>41.02</v>
      </c>
      <c r="H43" s="114">
        <v>38.4</v>
      </c>
      <c r="I43" s="113">
        <v>94</v>
      </c>
      <c r="J43" s="113">
        <v>80</v>
      </c>
      <c r="K43" s="115">
        <v>54.42</v>
      </c>
      <c r="L43" s="116">
        <f t="shared" si="7"/>
        <v>81.63</v>
      </c>
      <c r="M43" s="117">
        <f t="shared" si="8"/>
        <v>435.05</v>
      </c>
      <c r="N43" s="118"/>
      <c r="O43" s="114"/>
      <c r="P43" s="114"/>
      <c r="Q43" s="119"/>
      <c r="R43" s="120"/>
      <c r="S43" s="121"/>
      <c r="T43" s="122"/>
      <c r="U43" s="113">
        <v>75</v>
      </c>
      <c r="V43" s="115">
        <v>72.04</v>
      </c>
      <c r="W43" s="140">
        <f t="shared" si="9"/>
        <v>108.06</v>
      </c>
      <c r="X43" s="136">
        <f t="shared" si="10"/>
        <v>183.06</v>
      </c>
      <c r="Y43" s="118"/>
      <c r="Z43" s="132">
        <f t="shared" si="11"/>
        <v>618.11</v>
      </c>
      <c r="AA43" s="118" t="s">
        <v>165</v>
      </c>
    </row>
    <row r="44" spans="1:27" ht="12.75">
      <c r="A44" s="85"/>
      <c r="B44" s="65" t="s">
        <v>55</v>
      </c>
      <c r="C44" s="65" t="s">
        <v>56</v>
      </c>
      <c r="D44" s="143" t="s">
        <v>122</v>
      </c>
      <c r="E44" s="86" t="s">
        <v>136</v>
      </c>
      <c r="F44" s="87">
        <v>85</v>
      </c>
      <c r="G44" s="88">
        <v>49.91</v>
      </c>
      <c r="H44" s="88">
        <v>44.87</v>
      </c>
      <c r="I44" s="87">
        <v>92</v>
      </c>
      <c r="J44" s="87">
        <v>85</v>
      </c>
      <c r="K44" s="92">
        <v>64.16</v>
      </c>
      <c r="L44" s="93">
        <f t="shared" si="7"/>
        <v>96.24</v>
      </c>
      <c r="M44" s="35">
        <f t="shared" si="8"/>
        <v>453.02</v>
      </c>
      <c r="N44" s="40" t="s">
        <v>164</v>
      </c>
      <c r="O44" s="88"/>
      <c r="P44" s="88"/>
      <c r="Q44" s="91"/>
      <c r="R44" s="90"/>
      <c r="S44" s="42"/>
      <c r="T44" s="60"/>
      <c r="U44" s="87">
        <v>45</v>
      </c>
      <c r="V44" s="92">
        <v>78.06</v>
      </c>
      <c r="W44" s="93">
        <f t="shared" si="9"/>
        <v>117.09</v>
      </c>
      <c r="X44" s="41">
        <f t="shared" si="10"/>
        <v>162.09</v>
      </c>
      <c r="Y44" s="40"/>
      <c r="Z44" s="35">
        <f t="shared" si="11"/>
        <v>615.11</v>
      </c>
      <c r="AA44" s="40"/>
    </row>
    <row r="45" spans="1:27" ht="12.75">
      <c r="A45" s="112"/>
      <c r="B45" s="137" t="s">
        <v>53</v>
      </c>
      <c r="C45" s="137" t="s">
        <v>54</v>
      </c>
      <c r="D45" s="145" t="s">
        <v>25</v>
      </c>
      <c r="E45" s="138" t="s">
        <v>136</v>
      </c>
      <c r="F45" s="129">
        <v>65</v>
      </c>
      <c r="G45" s="130">
        <v>39.63</v>
      </c>
      <c r="H45" s="130">
        <v>39.1</v>
      </c>
      <c r="I45" s="129">
        <v>92</v>
      </c>
      <c r="J45" s="129">
        <v>85</v>
      </c>
      <c r="K45" s="139">
        <v>51.43</v>
      </c>
      <c r="L45" s="140">
        <f t="shared" si="7"/>
        <v>77.145</v>
      </c>
      <c r="M45" s="132">
        <f t="shared" si="8"/>
        <v>397.875</v>
      </c>
      <c r="N45" s="133"/>
      <c r="O45" s="130"/>
      <c r="P45" s="130"/>
      <c r="Q45" s="134"/>
      <c r="R45" s="125"/>
      <c r="S45" s="141"/>
      <c r="T45" s="142"/>
      <c r="U45" s="129">
        <v>95</v>
      </c>
      <c r="V45" s="139">
        <v>79.49</v>
      </c>
      <c r="W45" s="140">
        <f t="shared" si="9"/>
        <v>119.23499999999999</v>
      </c>
      <c r="X45" s="136">
        <f t="shared" si="10"/>
        <v>214.23499999999999</v>
      </c>
      <c r="Y45" s="133"/>
      <c r="Z45" s="132">
        <f t="shared" si="11"/>
        <v>612.11</v>
      </c>
      <c r="AA45" s="133"/>
    </row>
    <row r="46" spans="1:27" ht="12.75">
      <c r="A46" s="85"/>
      <c r="B46" s="65" t="s">
        <v>139</v>
      </c>
      <c r="C46" s="65" t="s">
        <v>57</v>
      </c>
      <c r="D46" s="143" t="s">
        <v>140</v>
      </c>
      <c r="E46" s="86" t="s">
        <v>136</v>
      </c>
      <c r="F46" s="87">
        <v>90</v>
      </c>
      <c r="G46" s="88">
        <v>36.53</v>
      </c>
      <c r="H46" s="88">
        <v>35.88</v>
      </c>
      <c r="I46" s="87">
        <v>82</v>
      </c>
      <c r="J46" s="87">
        <v>65</v>
      </c>
      <c r="K46" s="92">
        <v>56.06</v>
      </c>
      <c r="L46" s="93">
        <f t="shared" si="7"/>
        <v>84.09</v>
      </c>
      <c r="M46" s="35">
        <f t="shared" si="8"/>
        <v>393.5</v>
      </c>
      <c r="N46" s="40"/>
      <c r="O46" s="88"/>
      <c r="P46" s="88"/>
      <c r="Q46" s="91"/>
      <c r="R46" s="90"/>
      <c r="S46" s="42"/>
      <c r="T46" s="60"/>
      <c r="U46" s="87">
        <v>80</v>
      </c>
      <c r="V46" s="92">
        <v>66.1</v>
      </c>
      <c r="W46" s="93">
        <f t="shared" si="9"/>
        <v>99.14999999999999</v>
      </c>
      <c r="X46" s="41">
        <f t="shared" si="10"/>
        <v>179.14999999999998</v>
      </c>
      <c r="Y46" s="40"/>
      <c r="Z46" s="35">
        <f t="shared" si="11"/>
        <v>572.65</v>
      </c>
      <c r="AA46" s="40"/>
    </row>
    <row r="47" spans="1:27" ht="12.75">
      <c r="A47" s="85"/>
      <c r="B47" s="65" t="s">
        <v>207</v>
      </c>
      <c r="C47" s="65" t="s">
        <v>143</v>
      </c>
      <c r="D47" s="143" t="s">
        <v>206</v>
      </c>
      <c r="E47" s="86" t="s">
        <v>136</v>
      </c>
      <c r="F47" s="87">
        <v>95</v>
      </c>
      <c r="G47" s="88">
        <v>39.33</v>
      </c>
      <c r="H47" s="88">
        <v>38.25</v>
      </c>
      <c r="I47" s="87">
        <v>98</v>
      </c>
      <c r="J47" s="87">
        <v>65</v>
      </c>
      <c r="K47" s="92">
        <v>53.66</v>
      </c>
      <c r="L47" s="93">
        <f t="shared" si="7"/>
        <v>80.49</v>
      </c>
      <c r="M47" s="35">
        <f t="shared" si="8"/>
        <v>416.07</v>
      </c>
      <c r="N47" s="40"/>
      <c r="O47" s="88"/>
      <c r="P47" s="88"/>
      <c r="Q47" s="91"/>
      <c r="R47" s="90"/>
      <c r="S47" s="42"/>
      <c r="T47" s="60"/>
      <c r="U47" s="87">
        <v>35</v>
      </c>
      <c r="V47" s="92">
        <v>63.59</v>
      </c>
      <c r="W47" s="93">
        <f t="shared" si="9"/>
        <v>95.385</v>
      </c>
      <c r="X47" s="41">
        <f t="shared" si="10"/>
        <v>130.385</v>
      </c>
      <c r="Y47" s="40"/>
      <c r="Z47" s="35">
        <f t="shared" si="11"/>
        <v>546.4549999999999</v>
      </c>
      <c r="AA47" s="40"/>
    </row>
    <row r="48" spans="1:27" ht="12.75">
      <c r="A48" s="85"/>
      <c r="B48" s="65" t="s">
        <v>51</v>
      </c>
      <c r="C48" s="65" t="s">
        <v>57</v>
      </c>
      <c r="D48" s="143" t="s">
        <v>127</v>
      </c>
      <c r="E48" s="86" t="s">
        <v>136</v>
      </c>
      <c r="F48" s="87">
        <v>80</v>
      </c>
      <c r="G48" s="88">
        <v>36.99</v>
      </c>
      <c r="H48" s="88">
        <v>32.96</v>
      </c>
      <c r="I48" s="87">
        <v>82</v>
      </c>
      <c r="J48" s="87">
        <v>70</v>
      </c>
      <c r="K48" s="92">
        <v>43.23</v>
      </c>
      <c r="L48" s="93">
        <f t="shared" si="7"/>
        <v>64.845</v>
      </c>
      <c r="M48" s="35">
        <f t="shared" si="8"/>
        <v>366.7950000000001</v>
      </c>
      <c r="N48" s="40"/>
      <c r="O48" s="88"/>
      <c r="P48" s="88"/>
      <c r="Q48" s="91"/>
      <c r="R48" s="90"/>
      <c r="S48" s="42"/>
      <c r="T48" s="60"/>
      <c r="U48" s="87">
        <v>50</v>
      </c>
      <c r="V48" s="92">
        <v>61.25</v>
      </c>
      <c r="W48" s="93">
        <f t="shared" si="9"/>
        <v>91.875</v>
      </c>
      <c r="X48" s="41">
        <f t="shared" si="10"/>
        <v>141.875</v>
      </c>
      <c r="Y48" s="40"/>
      <c r="Z48" s="35">
        <f t="shared" si="11"/>
        <v>508.6700000000001</v>
      </c>
      <c r="AA48" s="40"/>
    </row>
    <row r="49" spans="1:27" ht="12.75">
      <c r="A49" s="85"/>
      <c r="B49" s="65" t="s">
        <v>51</v>
      </c>
      <c r="C49" s="65" t="s">
        <v>52</v>
      </c>
      <c r="D49" s="143" t="s">
        <v>25</v>
      </c>
      <c r="E49" s="86" t="s">
        <v>136</v>
      </c>
      <c r="F49" s="87">
        <v>75</v>
      </c>
      <c r="G49" s="88">
        <v>42.82</v>
      </c>
      <c r="H49" s="88">
        <v>41.37</v>
      </c>
      <c r="I49" s="87">
        <v>98</v>
      </c>
      <c r="J49" s="87">
        <v>80</v>
      </c>
      <c r="K49" s="92">
        <v>60.46</v>
      </c>
      <c r="L49" s="93">
        <f t="shared" si="7"/>
        <v>90.69</v>
      </c>
      <c r="M49" s="35">
        <f t="shared" si="8"/>
        <v>427.88</v>
      </c>
      <c r="N49" s="40"/>
      <c r="O49" s="88"/>
      <c r="P49" s="88"/>
      <c r="Q49" s="91"/>
      <c r="R49" s="90"/>
      <c r="S49" s="42"/>
      <c r="T49" s="60"/>
      <c r="U49" s="87">
        <v>80</v>
      </c>
      <c r="V49" s="92">
        <v>0</v>
      </c>
      <c r="W49" s="93">
        <f t="shared" si="9"/>
        <v>0</v>
      </c>
      <c r="X49" s="41">
        <f t="shared" si="10"/>
        <v>80</v>
      </c>
      <c r="Y49" s="40"/>
      <c r="Z49" s="35">
        <f t="shared" si="11"/>
        <v>507.88</v>
      </c>
      <c r="AA49" s="40"/>
    </row>
    <row r="50" spans="1:27" ht="12.75">
      <c r="A50" s="85"/>
      <c r="B50" s="65" t="s">
        <v>20</v>
      </c>
      <c r="C50" s="65" t="s">
        <v>21</v>
      </c>
      <c r="D50" s="143" t="s">
        <v>33</v>
      </c>
      <c r="E50" s="86" t="s">
        <v>136</v>
      </c>
      <c r="F50" s="87">
        <v>80</v>
      </c>
      <c r="G50" s="88">
        <v>43.48</v>
      </c>
      <c r="H50" s="88">
        <v>41.96</v>
      </c>
      <c r="I50" s="87">
        <v>80</v>
      </c>
      <c r="J50" s="87">
        <v>40</v>
      </c>
      <c r="K50" s="92">
        <v>0</v>
      </c>
      <c r="L50" s="93">
        <f t="shared" si="7"/>
        <v>0</v>
      </c>
      <c r="M50" s="35">
        <f t="shared" si="8"/>
        <v>285.44</v>
      </c>
      <c r="N50" s="40"/>
      <c r="O50" s="88"/>
      <c r="P50" s="88"/>
      <c r="Q50" s="91"/>
      <c r="R50" s="90"/>
      <c r="S50" s="42"/>
      <c r="T50" s="60"/>
      <c r="U50" s="87">
        <v>60</v>
      </c>
      <c r="V50" s="92">
        <v>72.59</v>
      </c>
      <c r="W50" s="93">
        <f t="shared" si="9"/>
        <v>108.885</v>
      </c>
      <c r="X50" s="41">
        <f t="shared" si="10"/>
        <v>168.885</v>
      </c>
      <c r="Y50" s="40"/>
      <c r="Z50" s="35">
        <f t="shared" si="11"/>
        <v>454.325</v>
      </c>
      <c r="AA50" s="40"/>
    </row>
    <row r="51" spans="1:27" ht="12.75">
      <c r="A51" s="85"/>
      <c r="B51" s="65" t="s">
        <v>137</v>
      </c>
      <c r="C51" s="65" t="s">
        <v>138</v>
      </c>
      <c r="D51" s="143" t="s">
        <v>127</v>
      </c>
      <c r="E51" s="86" t="s">
        <v>136</v>
      </c>
      <c r="F51" s="87">
        <v>100</v>
      </c>
      <c r="G51" s="88">
        <v>38.14</v>
      </c>
      <c r="H51" s="88">
        <v>37.73</v>
      </c>
      <c r="I51" s="87">
        <v>94</v>
      </c>
      <c r="J51" s="87">
        <v>80</v>
      </c>
      <c r="K51" s="92">
        <v>63.9</v>
      </c>
      <c r="L51" s="93">
        <f t="shared" si="7"/>
        <v>95.85</v>
      </c>
      <c r="M51" s="35">
        <f t="shared" si="8"/>
        <v>445.72</v>
      </c>
      <c r="N51" s="40" t="s">
        <v>165</v>
      </c>
      <c r="O51" s="88"/>
      <c r="P51" s="88"/>
      <c r="Q51" s="91"/>
      <c r="R51" s="90"/>
      <c r="S51" s="42"/>
      <c r="T51" s="60"/>
      <c r="U51" s="87"/>
      <c r="V51" s="92"/>
      <c r="W51" s="93"/>
      <c r="X51" s="41">
        <f t="shared" si="10"/>
      </c>
      <c r="Y51" s="40"/>
      <c r="Z51" s="35">
        <f t="shared" si="11"/>
      </c>
      <c r="AA51" s="40"/>
    </row>
    <row r="52" spans="1:27" ht="12.75">
      <c r="A52" s="85"/>
      <c r="B52" s="65" t="s">
        <v>166</v>
      </c>
      <c r="C52" s="65" t="s">
        <v>167</v>
      </c>
      <c r="D52" s="143" t="s">
        <v>127</v>
      </c>
      <c r="E52" s="86" t="s">
        <v>136</v>
      </c>
      <c r="F52" s="87">
        <v>65</v>
      </c>
      <c r="G52" s="88">
        <v>41.13</v>
      </c>
      <c r="H52" s="88">
        <v>40.13</v>
      </c>
      <c r="I52" s="87">
        <v>96</v>
      </c>
      <c r="J52" s="87">
        <v>85</v>
      </c>
      <c r="K52" s="92">
        <v>50.73</v>
      </c>
      <c r="L52" s="93">
        <f t="shared" si="7"/>
        <v>76.095</v>
      </c>
      <c r="M52" s="35">
        <f t="shared" si="8"/>
        <v>403.355</v>
      </c>
      <c r="N52" s="40"/>
      <c r="O52" s="88"/>
      <c r="P52" s="88"/>
      <c r="Q52" s="91"/>
      <c r="R52" s="90"/>
      <c r="S52" s="42"/>
      <c r="T52" s="60"/>
      <c r="U52" s="87"/>
      <c r="V52" s="92"/>
      <c r="W52" s="93"/>
      <c r="X52" s="41">
        <f t="shared" si="10"/>
      </c>
      <c r="Y52" s="40"/>
      <c r="Z52" s="35">
        <f t="shared" si="11"/>
      </c>
      <c r="AA52" s="40"/>
    </row>
    <row r="53" spans="1:27" ht="13.5" thickBot="1">
      <c r="A53" s="94"/>
      <c r="B53" s="65" t="s">
        <v>141</v>
      </c>
      <c r="C53" s="65" t="s">
        <v>142</v>
      </c>
      <c r="D53" s="143" t="s">
        <v>127</v>
      </c>
      <c r="E53" s="86" t="s">
        <v>136</v>
      </c>
      <c r="F53" s="95">
        <v>55</v>
      </c>
      <c r="G53" s="96">
        <v>39.15</v>
      </c>
      <c r="H53" s="96">
        <v>35.27</v>
      </c>
      <c r="I53" s="95">
        <v>66</v>
      </c>
      <c r="J53" s="95">
        <v>70</v>
      </c>
      <c r="K53" s="102">
        <v>48.34</v>
      </c>
      <c r="L53" s="103">
        <f t="shared" si="7"/>
        <v>72.51</v>
      </c>
      <c r="M53" s="37">
        <f t="shared" si="8"/>
        <v>337.93</v>
      </c>
      <c r="N53" s="39"/>
      <c r="O53" s="96"/>
      <c r="P53" s="96"/>
      <c r="Q53" s="99"/>
      <c r="R53" s="98"/>
      <c r="S53" s="61"/>
      <c r="T53" s="62"/>
      <c r="U53" s="95"/>
      <c r="V53" s="102"/>
      <c r="W53" s="103"/>
      <c r="X53" s="45">
        <f t="shared" si="10"/>
      </c>
      <c r="Y53" s="39"/>
      <c r="Z53" s="37">
        <f t="shared" si="11"/>
      </c>
      <c r="AA53" s="39"/>
    </row>
    <row r="54" spans="1:27" ht="13.5" thickBot="1">
      <c r="A54" s="150" t="s">
        <v>118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2"/>
    </row>
    <row r="55" spans="1:27" ht="12.75">
      <c r="A55" s="78"/>
      <c r="B55" s="65" t="s">
        <v>177</v>
      </c>
      <c r="C55" s="65" t="s">
        <v>178</v>
      </c>
      <c r="D55" s="143" t="s">
        <v>25</v>
      </c>
      <c r="E55" s="66" t="s">
        <v>101</v>
      </c>
      <c r="F55" s="80">
        <v>70</v>
      </c>
      <c r="G55" s="81">
        <v>37.27</v>
      </c>
      <c r="H55" s="81">
        <v>35.74</v>
      </c>
      <c r="I55" s="80">
        <v>94</v>
      </c>
      <c r="J55" s="80">
        <v>90</v>
      </c>
      <c r="K55" s="100">
        <v>56.47</v>
      </c>
      <c r="L55" s="101">
        <f>K55*1.5</f>
        <v>84.705</v>
      </c>
      <c r="M55" s="54">
        <f>SUM(F55:J55)+L55</f>
        <v>411.715</v>
      </c>
      <c r="N55" s="53" t="s">
        <v>163</v>
      </c>
      <c r="O55" s="81"/>
      <c r="P55" s="81"/>
      <c r="Q55" s="84"/>
      <c r="R55" s="83"/>
      <c r="S55" s="58"/>
      <c r="T55" s="59"/>
      <c r="U55" s="80"/>
      <c r="V55" s="100"/>
      <c r="W55" s="101"/>
      <c r="X55" s="52"/>
      <c r="Y55" s="53"/>
      <c r="Z55" s="54"/>
      <c r="AA55" s="53"/>
    </row>
    <row r="56" spans="1:27" ht="12.75">
      <c r="A56" s="112"/>
      <c r="B56" s="65" t="s">
        <v>174</v>
      </c>
      <c r="C56" s="65" t="s">
        <v>175</v>
      </c>
      <c r="D56" s="124" t="s">
        <v>176</v>
      </c>
      <c r="E56" s="66" t="s">
        <v>100</v>
      </c>
      <c r="F56" s="113">
        <v>55</v>
      </c>
      <c r="G56" s="114">
        <v>38.98</v>
      </c>
      <c r="H56" s="114">
        <v>36.11</v>
      </c>
      <c r="I56" s="113">
        <v>90</v>
      </c>
      <c r="J56" s="113">
        <v>65</v>
      </c>
      <c r="K56" s="115">
        <v>46.11</v>
      </c>
      <c r="L56" s="116">
        <f>K56*1.5</f>
        <v>69.16499999999999</v>
      </c>
      <c r="M56" s="117">
        <f>SUM(F56:J56)+L56</f>
        <v>354.255</v>
      </c>
      <c r="N56" s="118" t="s">
        <v>164</v>
      </c>
      <c r="O56" s="114"/>
      <c r="P56" s="114"/>
      <c r="Q56" s="119"/>
      <c r="R56" s="120"/>
      <c r="S56" s="121"/>
      <c r="T56" s="122"/>
      <c r="U56" s="113"/>
      <c r="V56" s="115"/>
      <c r="W56" s="116"/>
      <c r="X56" s="123"/>
      <c r="Y56" s="118"/>
      <c r="Z56" s="117"/>
      <c r="AA56" s="118"/>
    </row>
    <row r="57" spans="1:27" ht="12.75">
      <c r="A57" s="85"/>
      <c r="B57" s="65" t="s">
        <v>168</v>
      </c>
      <c r="C57" s="65" t="s">
        <v>169</v>
      </c>
      <c r="D57" s="143" t="s">
        <v>170</v>
      </c>
      <c r="E57" s="66" t="s">
        <v>100</v>
      </c>
      <c r="F57" s="104">
        <v>95</v>
      </c>
      <c r="G57" s="105">
        <v>36.37</v>
      </c>
      <c r="H57" s="105">
        <v>34.83</v>
      </c>
      <c r="I57" s="104">
        <v>66</v>
      </c>
      <c r="J57" s="104">
        <v>35</v>
      </c>
      <c r="K57" s="106">
        <v>48.2</v>
      </c>
      <c r="L57" s="107">
        <f>K57*1.5</f>
        <v>72.30000000000001</v>
      </c>
      <c r="M57" s="36">
        <f>SUM(F57:J57)+L57</f>
        <v>339.5</v>
      </c>
      <c r="N57" s="38" t="s">
        <v>165</v>
      </c>
      <c r="O57" s="105"/>
      <c r="P57" s="105"/>
      <c r="Q57" s="108"/>
      <c r="R57" s="109"/>
      <c r="S57" s="43"/>
      <c r="T57" s="63"/>
      <c r="U57" s="104"/>
      <c r="V57" s="106"/>
      <c r="W57" s="107"/>
      <c r="X57" s="44"/>
      <c r="Y57" s="38"/>
      <c r="Z57" s="36"/>
      <c r="AA57" s="38"/>
    </row>
    <row r="58" spans="1:27" ht="13.5" thickBot="1">
      <c r="A58" s="94"/>
      <c r="B58" s="65" t="s">
        <v>171</v>
      </c>
      <c r="C58" s="65" t="s">
        <v>172</v>
      </c>
      <c r="D58" s="143" t="s">
        <v>173</v>
      </c>
      <c r="E58" s="66" t="s">
        <v>100</v>
      </c>
      <c r="F58" s="95">
        <v>50</v>
      </c>
      <c r="G58" s="96">
        <v>27.61</v>
      </c>
      <c r="H58" s="96">
        <v>26.6</v>
      </c>
      <c r="I58" s="95">
        <v>86</v>
      </c>
      <c r="J58" s="95">
        <v>55</v>
      </c>
      <c r="K58" s="102">
        <v>54.33</v>
      </c>
      <c r="L58" s="103">
        <f>K58*1.5</f>
        <v>81.495</v>
      </c>
      <c r="M58" s="37">
        <f>SUM(F58:J58)+L58</f>
        <v>326.70500000000004</v>
      </c>
      <c r="N58" s="39"/>
      <c r="O58" s="96"/>
      <c r="P58" s="96"/>
      <c r="Q58" s="99"/>
      <c r="R58" s="98"/>
      <c r="S58" s="61"/>
      <c r="T58" s="62"/>
      <c r="U58" s="95"/>
      <c r="V58" s="102"/>
      <c r="W58" s="103"/>
      <c r="X58" s="45"/>
      <c r="Y58" s="39"/>
      <c r="Z58" s="37"/>
      <c r="AA58" s="39"/>
    </row>
    <row r="59" spans="1:27" ht="13.5" thickBot="1">
      <c r="A59" s="128" t="s">
        <v>119</v>
      </c>
      <c r="B59" s="128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4"/>
    </row>
    <row r="60" spans="1:27" ht="12.75">
      <c r="A60" s="78"/>
      <c r="B60" s="65" t="s">
        <v>149</v>
      </c>
      <c r="C60" s="65" t="s">
        <v>150</v>
      </c>
      <c r="D60" s="143" t="s">
        <v>151</v>
      </c>
      <c r="E60" s="66" t="s">
        <v>99</v>
      </c>
      <c r="F60" s="80">
        <v>85</v>
      </c>
      <c r="G60" s="81">
        <v>42.13</v>
      </c>
      <c r="H60" s="81">
        <v>39.26</v>
      </c>
      <c r="I60" s="80">
        <v>96</v>
      </c>
      <c r="J60" s="80">
        <v>70</v>
      </c>
      <c r="K60" s="100">
        <v>61.67</v>
      </c>
      <c r="L60" s="101">
        <f aca="true" t="shared" si="12" ref="L60:L75">K60*1.5</f>
        <v>92.505</v>
      </c>
      <c r="M60" s="54">
        <f aca="true" t="shared" si="13" ref="M60:M75">SUM(F60:J60)+L60</f>
        <v>424.895</v>
      </c>
      <c r="N60" s="53"/>
      <c r="O60" s="81">
        <v>61.52</v>
      </c>
      <c r="P60" s="81">
        <v>58.32</v>
      </c>
      <c r="Q60" s="84">
        <v>101.8</v>
      </c>
      <c r="R60" s="83">
        <f aca="true" t="shared" si="14" ref="R60:R69">Q60*1.5</f>
        <v>152.7</v>
      </c>
      <c r="S60" s="55">
        <f aca="true" t="shared" si="15" ref="S60:S75">IF(O60="","",M60+O60+P60+R60)</f>
        <v>697.435</v>
      </c>
      <c r="T60" s="59" t="s">
        <v>163</v>
      </c>
      <c r="U60" s="80"/>
      <c r="V60" s="100"/>
      <c r="W60" s="101"/>
      <c r="X60" s="52"/>
      <c r="Y60" s="53"/>
      <c r="Z60" s="54"/>
      <c r="AA60" s="53"/>
    </row>
    <row r="61" spans="1:27" ht="12.75">
      <c r="A61" s="85"/>
      <c r="B61" s="65" t="s">
        <v>145</v>
      </c>
      <c r="C61" s="65" t="s">
        <v>184</v>
      </c>
      <c r="D61" s="143" t="s">
        <v>123</v>
      </c>
      <c r="E61" s="66" t="s">
        <v>99</v>
      </c>
      <c r="F61" s="87">
        <v>95</v>
      </c>
      <c r="G61" s="88">
        <v>38.01</v>
      </c>
      <c r="H61" s="88">
        <v>37.57</v>
      </c>
      <c r="I61" s="87">
        <v>98</v>
      </c>
      <c r="J61" s="87">
        <v>80</v>
      </c>
      <c r="K61" s="92">
        <v>66.65</v>
      </c>
      <c r="L61" s="93">
        <f t="shared" si="12"/>
        <v>99.97500000000001</v>
      </c>
      <c r="M61" s="35">
        <f t="shared" si="13"/>
        <v>448.555</v>
      </c>
      <c r="N61" s="40" t="s">
        <v>164</v>
      </c>
      <c r="O61" s="88">
        <v>58.13</v>
      </c>
      <c r="P61" s="88">
        <v>53.16</v>
      </c>
      <c r="Q61" s="91">
        <v>91.49</v>
      </c>
      <c r="R61" s="90">
        <f t="shared" si="14"/>
        <v>137.23499999999999</v>
      </c>
      <c r="S61" s="51">
        <f t="shared" si="15"/>
        <v>697.08</v>
      </c>
      <c r="T61" s="60" t="s">
        <v>164</v>
      </c>
      <c r="U61" s="87"/>
      <c r="V61" s="92"/>
      <c r="W61" s="93"/>
      <c r="X61" s="41"/>
      <c r="Y61" s="40"/>
      <c r="Z61" s="35"/>
      <c r="AA61" s="40"/>
    </row>
    <row r="62" spans="1:27" ht="12.75">
      <c r="A62" s="85"/>
      <c r="B62" s="65" t="s">
        <v>203</v>
      </c>
      <c r="C62" s="65" t="s">
        <v>157</v>
      </c>
      <c r="D62" s="143" t="s">
        <v>25</v>
      </c>
      <c r="E62" s="66" t="s">
        <v>99</v>
      </c>
      <c r="F62" s="87">
        <v>70</v>
      </c>
      <c r="G62" s="88">
        <v>35.23</v>
      </c>
      <c r="H62" s="88">
        <v>35.08</v>
      </c>
      <c r="I62" s="87">
        <v>96</v>
      </c>
      <c r="J62" s="87">
        <v>95</v>
      </c>
      <c r="K62" s="92">
        <v>64.35</v>
      </c>
      <c r="L62" s="93">
        <f t="shared" si="12"/>
        <v>96.52499999999999</v>
      </c>
      <c r="M62" s="35">
        <f t="shared" si="13"/>
        <v>427.835</v>
      </c>
      <c r="N62" s="40" t="s">
        <v>165</v>
      </c>
      <c r="O62" s="88">
        <v>54.26</v>
      </c>
      <c r="P62" s="88">
        <v>52.8</v>
      </c>
      <c r="Q62" s="91">
        <v>100.38</v>
      </c>
      <c r="R62" s="90">
        <f t="shared" si="14"/>
        <v>150.57</v>
      </c>
      <c r="S62" s="51">
        <f t="shared" si="15"/>
        <v>685.4649999999999</v>
      </c>
      <c r="T62" s="60" t="s">
        <v>165</v>
      </c>
      <c r="U62" s="87"/>
      <c r="V62" s="92"/>
      <c r="W62" s="93"/>
      <c r="X62" s="41"/>
      <c r="Y62" s="40"/>
      <c r="Z62" s="35"/>
      <c r="AA62" s="40"/>
    </row>
    <row r="63" spans="1:253" ht="12.75">
      <c r="A63" s="85"/>
      <c r="B63" s="65" t="s">
        <v>154</v>
      </c>
      <c r="C63" s="65" t="s">
        <v>115</v>
      </c>
      <c r="D63" s="143" t="s">
        <v>144</v>
      </c>
      <c r="E63" s="66" t="s">
        <v>99</v>
      </c>
      <c r="F63" s="87">
        <v>90</v>
      </c>
      <c r="G63" s="88">
        <v>45.16</v>
      </c>
      <c r="H63" s="88">
        <v>42.05</v>
      </c>
      <c r="I63" s="87">
        <v>84</v>
      </c>
      <c r="J63" s="87">
        <v>95</v>
      </c>
      <c r="K63" s="92">
        <v>64.96</v>
      </c>
      <c r="L63" s="93">
        <f t="shared" si="12"/>
        <v>97.44</v>
      </c>
      <c r="M63" s="35">
        <f t="shared" si="13"/>
        <v>453.65</v>
      </c>
      <c r="N63" s="40" t="s">
        <v>163</v>
      </c>
      <c r="O63" s="88">
        <v>52.52</v>
      </c>
      <c r="P63" s="88">
        <v>50.31</v>
      </c>
      <c r="Q63" s="91">
        <v>82.1</v>
      </c>
      <c r="R63" s="90">
        <f t="shared" si="14"/>
        <v>123.14999999999999</v>
      </c>
      <c r="S63" s="51">
        <f t="shared" si="15"/>
        <v>679.63</v>
      </c>
      <c r="T63" s="60"/>
      <c r="U63" s="87"/>
      <c r="V63" s="92"/>
      <c r="W63" s="93"/>
      <c r="X63" s="41"/>
      <c r="Y63" s="40"/>
      <c r="Z63" s="35"/>
      <c r="AA63" s="40"/>
      <c r="AB63" s="110"/>
      <c r="AC63" s="111"/>
      <c r="AD63" s="110"/>
      <c r="AE63" s="110"/>
      <c r="AF63" s="110"/>
      <c r="AG63" s="111"/>
      <c r="AH63" s="110"/>
      <c r="AI63" s="110"/>
      <c r="AJ63" s="110"/>
      <c r="AK63" s="111"/>
      <c r="AL63" s="110"/>
      <c r="AM63" s="110"/>
      <c r="AN63" s="110"/>
      <c r="AO63" s="111"/>
      <c r="AP63" s="110"/>
      <c r="AQ63" s="110"/>
      <c r="AR63" s="110"/>
      <c r="AS63" s="111"/>
      <c r="AT63" s="110"/>
      <c r="AU63" s="110"/>
      <c r="AV63" s="110"/>
      <c r="AW63" s="111"/>
      <c r="AX63" s="110"/>
      <c r="AY63" s="110"/>
      <c r="AZ63" s="110"/>
      <c r="BA63" s="111"/>
      <c r="BB63" s="110"/>
      <c r="BC63" s="110"/>
      <c r="BD63" s="110"/>
      <c r="BE63" s="111"/>
      <c r="BF63" s="110"/>
      <c r="BG63" s="110"/>
      <c r="BH63" s="110"/>
      <c r="BI63" s="111"/>
      <c r="BJ63" s="110"/>
      <c r="BK63" s="110"/>
      <c r="BL63" s="110"/>
      <c r="BM63" s="111"/>
      <c r="BN63" s="110"/>
      <c r="BO63" s="110"/>
      <c r="BP63" s="110"/>
      <c r="BQ63" s="111"/>
      <c r="BR63" s="110"/>
      <c r="BS63" s="110"/>
      <c r="BT63" s="110"/>
      <c r="BU63" s="111"/>
      <c r="BV63" s="110"/>
      <c r="BW63" s="110"/>
      <c r="BX63" s="110"/>
      <c r="BY63" s="111"/>
      <c r="BZ63" s="110"/>
      <c r="CA63" s="110"/>
      <c r="CB63" s="110"/>
      <c r="CC63" s="111"/>
      <c r="CD63" s="110"/>
      <c r="CE63" s="110"/>
      <c r="CF63" s="110"/>
      <c r="CG63" s="111"/>
      <c r="CH63" s="110"/>
      <c r="CI63" s="110"/>
      <c r="CJ63" s="110"/>
      <c r="CK63" s="111"/>
      <c r="CL63" s="110"/>
      <c r="CM63" s="110"/>
      <c r="CN63" s="110"/>
      <c r="CO63" s="111"/>
      <c r="CP63" s="110"/>
      <c r="CQ63" s="110"/>
      <c r="CR63" s="110"/>
      <c r="CS63" s="111"/>
      <c r="CT63" s="110"/>
      <c r="CU63" s="110"/>
      <c r="CV63" s="110"/>
      <c r="CW63" s="111"/>
      <c r="CX63" s="110"/>
      <c r="CY63" s="110"/>
      <c r="CZ63" s="110"/>
      <c r="DA63" s="111"/>
      <c r="DB63" s="110"/>
      <c r="DC63" s="110"/>
      <c r="DD63" s="110"/>
      <c r="DE63" s="111"/>
      <c r="DF63" s="110"/>
      <c r="DG63" s="110"/>
      <c r="DH63" s="110"/>
      <c r="DI63" s="111"/>
      <c r="DJ63" s="110"/>
      <c r="DK63" s="110"/>
      <c r="DL63" s="110"/>
      <c r="DM63" s="111"/>
      <c r="DN63" s="110"/>
      <c r="DO63" s="110"/>
      <c r="DP63" s="110"/>
      <c r="DQ63" s="111"/>
      <c r="DR63" s="110"/>
      <c r="DS63" s="110"/>
      <c r="DT63" s="110"/>
      <c r="DU63" s="111"/>
      <c r="DV63" s="110"/>
      <c r="DW63" s="110"/>
      <c r="DX63" s="110"/>
      <c r="DY63" s="111"/>
      <c r="DZ63" s="110"/>
      <c r="EA63" s="110"/>
      <c r="EB63" s="110"/>
      <c r="EC63" s="111"/>
      <c r="ED63" s="110"/>
      <c r="EE63" s="110"/>
      <c r="EF63" s="110"/>
      <c r="EG63" s="111"/>
      <c r="EH63" s="110"/>
      <c r="EI63" s="110"/>
      <c r="EJ63" s="110"/>
      <c r="EK63" s="111"/>
      <c r="EL63" s="110"/>
      <c r="EM63" s="110"/>
      <c r="EN63" s="110"/>
      <c r="EO63" s="111"/>
      <c r="EP63" s="110"/>
      <c r="EQ63" s="110"/>
      <c r="ER63" s="110"/>
      <c r="ES63" s="111"/>
      <c r="ET63" s="110"/>
      <c r="EU63" s="110"/>
      <c r="EV63" s="110"/>
      <c r="EW63" s="111"/>
      <c r="EX63" s="110"/>
      <c r="EY63" s="110"/>
      <c r="EZ63" s="110"/>
      <c r="FA63" s="111"/>
      <c r="FB63" s="110"/>
      <c r="FC63" s="110"/>
      <c r="FD63" s="110"/>
      <c r="FE63" s="111"/>
      <c r="FF63" s="110"/>
      <c r="FG63" s="110"/>
      <c r="FH63" s="110"/>
      <c r="FI63" s="111"/>
      <c r="FJ63" s="110"/>
      <c r="FK63" s="110"/>
      <c r="FL63" s="110"/>
      <c r="FM63" s="111"/>
      <c r="FN63" s="110"/>
      <c r="FO63" s="110"/>
      <c r="FP63" s="110"/>
      <c r="FQ63" s="111"/>
      <c r="FR63" s="110"/>
      <c r="FS63" s="110"/>
      <c r="FT63" s="110"/>
      <c r="FU63" s="111"/>
      <c r="FV63" s="110"/>
      <c r="FW63" s="110"/>
      <c r="FX63" s="110"/>
      <c r="FY63" s="111"/>
      <c r="FZ63" s="110"/>
      <c r="GA63" s="110"/>
      <c r="GB63" s="110"/>
      <c r="GC63" s="111"/>
      <c r="GD63" s="110"/>
      <c r="GE63" s="110"/>
      <c r="GF63" s="110"/>
      <c r="GG63" s="111"/>
      <c r="GH63" s="110"/>
      <c r="GI63" s="110"/>
      <c r="GJ63" s="110"/>
      <c r="GK63" s="111"/>
      <c r="GL63" s="110"/>
      <c r="GM63" s="110"/>
      <c r="GN63" s="110"/>
      <c r="GO63" s="111"/>
      <c r="GP63" s="110"/>
      <c r="GQ63" s="110"/>
      <c r="GR63" s="110"/>
      <c r="GS63" s="111"/>
      <c r="GT63" s="110"/>
      <c r="GU63" s="110"/>
      <c r="GV63" s="110"/>
      <c r="GW63" s="111"/>
      <c r="GX63" s="110"/>
      <c r="GY63" s="110"/>
      <c r="GZ63" s="110"/>
      <c r="HA63" s="111"/>
      <c r="HB63" s="110"/>
      <c r="HC63" s="110"/>
      <c r="HD63" s="110"/>
      <c r="HE63" s="111"/>
      <c r="HF63" s="110"/>
      <c r="HG63" s="110"/>
      <c r="HH63" s="110"/>
      <c r="HI63" s="111"/>
      <c r="HJ63" s="110"/>
      <c r="HK63" s="110"/>
      <c r="HL63" s="110"/>
      <c r="HM63" s="111"/>
      <c r="HN63" s="110"/>
      <c r="HO63" s="110"/>
      <c r="HP63" s="110"/>
      <c r="HQ63" s="111"/>
      <c r="HR63" s="110"/>
      <c r="HS63" s="110"/>
      <c r="HT63" s="110"/>
      <c r="HU63" s="111"/>
      <c r="HV63" s="110"/>
      <c r="HW63" s="110"/>
      <c r="HX63" s="110"/>
      <c r="HY63" s="111"/>
      <c r="HZ63" s="110"/>
      <c r="IA63" s="110"/>
      <c r="IB63" s="110"/>
      <c r="IC63" s="111"/>
      <c r="ID63" s="110"/>
      <c r="IE63" s="110"/>
      <c r="IF63" s="110"/>
      <c r="IG63" s="111"/>
      <c r="IH63" s="110"/>
      <c r="II63" s="110"/>
      <c r="IJ63" s="110"/>
      <c r="IK63" s="111"/>
      <c r="IL63" s="110"/>
      <c r="IM63" s="110"/>
      <c r="IN63" s="110"/>
      <c r="IO63" s="111"/>
      <c r="IP63" s="110"/>
      <c r="IQ63" s="110"/>
      <c r="IR63" s="110"/>
      <c r="IS63" s="111"/>
    </row>
    <row r="64" spans="1:253" ht="12.75">
      <c r="A64" s="85"/>
      <c r="B64" s="65" t="s">
        <v>146</v>
      </c>
      <c r="C64" s="65" t="s">
        <v>147</v>
      </c>
      <c r="D64" s="143" t="s">
        <v>33</v>
      </c>
      <c r="E64" s="66" t="s">
        <v>99</v>
      </c>
      <c r="F64" s="87">
        <v>95</v>
      </c>
      <c r="G64" s="88">
        <v>40.2</v>
      </c>
      <c r="H64" s="88">
        <v>39.34</v>
      </c>
      <c r="I64" s="87">
        <v>84</v>
      </c>
      <c r="J64" s="87">
        <v>70</v>
      </c>
      <c r="K64" s="92">
        <v>65.07</v>
      </c>
      <c r="L64" s="93">
        <f t="shared" si="12"/>
        <v>97.60499999999999</v>
      </c>
      <c r="M64" s="35">
        <f t="shared" si="13"/>
        <v>426.145</v>
      </c>
      <c r="N64" s="40"/>
      <c r="O64" s="88">
        <v>46.59</v>
      </c>
      <c r="P64" s="88">
        <v>42.16</v>
      </c>
      <c r="Q64" s="91">
        <v>88.46</v>
      </c>
      <c r="R64" s="90">
        <f t="shared" si="14"/>
        <v>132.69</v>
      </c>
      <c r="S64" s="51">
        <f t="shared" si="15"/>
        <v>647.585</v>
      </c>
      <c r="T64" s="60"/>
      <c r="U64" s="87"/>
      <c r="V64" s="92"/>
      <c r="W64" s="93"/>
      <c r="X64" s="41"/>
      <c r="Y64" s="40"/>
      <c r="Z64" s="35"/>
      <c r="AA64" s="40"/>
      <c r="AB64" s="110"/>
      <c r="AC64" s="111"/>
      <c r="AD64" s="110"/>
      <c r="AE64" s="110"/>
      <c r="AF64" s="110"/>
      <c r="AG64" s="111"/>
      <c r="AH64" s="110"/>
      <c r="AI64" s="110"/>
      <c r="AJ64" s="110"/>
      <c r="AK64" s="111"/>
      <c r="AL64" s="110"/>
      <c r="AM64" s="110"/>
      <c r="AN64" s="110"/>
      <c r="AO64" s="111"/>
      <c r="AP64" s="110"/>
      <c r="AQ64" s="110"/>
      <c r="AR64" s="110"/>
      <c r="AS64" s="111"/>
      <c r="AT64" s="110"/>
      <c r="AU64" s="110"/>
      <c r="AV64" s="110"/>
      <c r="AW64" s="111"/>
      <c r="AX64" s="110"/>
      <c r="AY64" s="110"/>
      <c r="AZ64" s="110"/>
      <c r="BA64" s="111"/>
      <c r="BB64" s="110"/>
      <c r="BC64" s="110"/>
      <c r="BD64" s="110"/>
      <c r="BE64" s="111"/>
      <c r="BF64" s="110"/>
      <c r="BG64" s="110"/>
      <c r="BH64" s="110"/>
      <c r="BI64" s="111"/>
      <c r="BJ64" s="110"/>
      <c r="BK64" s="110"/>
      <c r="BL64" s="110"/>
      <c r="BM64" s="111"/>
      <c r="BN64" s="110"/>
      <c r="BO64" s="110"/>
      <c r="BP64" s="110"/>
      <c r="BQ64" s="111"/>
      <c r="BR64" s="110"/>
      <c r="BS64" s="110"/>
      <c r="BT64" s="110"/>
      <c r="BU64" s="111"/>
      <c r="BV64" s="110"/>
      <c r="BW64" s="110"/>
      <c r="BX64" s="110"/>
      <c r="BY64" s="111"/>
      <c r="BZ64" s="110"/>
      <c r="CA64" s="110"/>
      <c r="CB64" s="110"/>
      <c r="CC64" s="111"/>
      <c r="CD64" s="110"/>
      <c r="CE64" s="110"/>
      <c r="CF64" s="110"/>
      <c r="CG64" s="111"/>
      <c r="CH64" s="110"/>
      <c r="CI64" s="110"/>
      <c r="CJ64" s="110"/>
      <c r="CK64" s="111"/>
      <c r="CL64" s="110"/>
      <c r="CM64" s="110"/>
      <c r="CN64" s="110"/>
      <c r="CO64" s="111"/>
      <c r="CP64" s="110"/>
      <c r="CQ64" s="110"/>
      <c r="CR64" s="110"/>
      <c r="CS64" s="111"/>
      <c r="CT64" s="110"/>
      <c r="CU64" s="110"/>
      <c r="CV64" s="110"/>
      <c r="CW64" s="111"/>
      <c r="CX64" s="110"/>
      <c r="CY64" s="110"/>
      <c r="CZ64" s="110"/>
      <c r="DA64" s="111"/>
      <c r="DB64" s="110"/>
      <c r="DC64" s="110"/>
      <c r="DD64" s="110"/>
      <c r="DE64" s="111"/>
      <c r="DF64" s="110"/>
      <c r="DG64" s="110"/>
      <c r="DH64" s="110"/>
      <c r="DI64" s="111"/>
      <c r="DJ64" s="110"/>
      <c r="DK64" s="110"/>
      <c r="DL64" s="110"/>
      <c r="DM64" s="111"/>
      <c r="DN64" s="110"/>
      <c r="DO64" s="110"/>
      <c r="DP64" s="110"/>
      <c r="DQ64" s="111"/>
      <c r="DR64" s="110"/>
      <c r="DS64" s="110"/>
      <c r="DT64" s="110"/>
      <c r="DU64" s="111"/>
      <c r="DV64" s="110"/>
      <c r="DW64" s="110"/>
      <c r="DX64" s="110"/>
      <c r="DY64" s="111"/>
      <c r="DZ64" s="110"/>
      <c r="EA64" s="110"/>
      <c r="EB64" s="110"/>
      <c r="EC64" s="111"/>
      <c r="ED64" s="110"/>
      <c r="EE64" s="110"/>
      <c r="EF64" s="110"/>
      <c r="EG64" s="111"/>
      <c r="EH64" s="110"/>
      <c r="EI64" s="110"/>
      <c r="EJ64" s="110"/>
      <c r="EK64" s="111"/>
      <c r="EL64" s="110"/>
      <c r="EM64" s="110"/>
      <c r="EN64" s="110"/>
      <c r="EO64" s="111"/>
      <c r="EP64" s="110"/>
      <c r="EQ64" s="110"/>
      <c r="ER64" s="110"/>
      <c r="ES64" s="111"/>
      <c r="ET64" s="110"/>
      <c r="EU64" s="110"/>
      <c r="EV64" s="110"/>
      <c r="EW64" s="111"/>
      <c r="EX64" s="110"/>
      <c r="EY64" s="110"/>
      <c r="EZ64" s="110"/>
      <c r="FA64" s="111"/>
      <c r="FB64" s="110"/>
      <c r="FC64" s="110"/>
      <c r="FD64" s="110"/>
      <c r="FE64" s="111"/>
      <c r="FF64" s="110"/>
      <c r="FG64" s="110"/>
      <c r="FH64" s="110"/>
      <c r="FI64" s="111"/>
      <c r="FJ64" s="110"/>
      <c r="FK64" s="110"/>
      <c r="FL64" s="110"/>
      <c r="FM64" s="111"/>
      <c r="FN64" s="110"/>
      <c r="FO64" s="110"/>
      <c r="FP64" s="110"/>
      <c r="FQ64" s="111"/>
      <c r="FR64" s="110"/>
      <c r="FS64" s="110"/>
      <c r="FT64" s="110"/>
      <c r="FU64" s="111"/>
      <c r="FV64" s="110"/>
      <c r="FW64" s="110"/>
      <c r="FX64" s="110"/>
      <c r="FY64" s="111"/>
      <c r="FZ64" s="110"/>
      <c r="GA64" s="110"/>
      <c r="GB64" s="110"/>
      <c r="GC64" s="111"/>
      <c r="GD64" s="110"/>
      <c r="GE64" s="110"/>
      <c r="GF64" s="110"/>
      <c r="GG64" s="111"/>
      <c r="GH64" s="110"/>
      <c r="GI64" s="110"/>
      <c r="GJ64" s="110"/>
      <c r="GK64" s="111"/>
      <c r="GL64" s="110"/>
      <c r="GM64" s="110"/>
      <c r="GN64" s="110"/>
      <c r="GO64" s="111"/>
      <c r="GP64" s="110"/>
      <c r="GQ64" s="110"/>
      <c r="GR64" s="110"/>
      <c r="GS64" s="111"/>
      <c r="GT64" s="110"/>
      <c r="GU64" s="110"/>
      <c r="GV64" s="110"/>
      <c r="GW64" s="111"/>
      <c r="GX64" s="110"/>
      <c r="GY64" s="110"/>
      <c r="GZ64" s="110"/>
      <c r="HA64" s="111"/>
      <c r="HB64" s="110"/>
      <c r="HC64" s="110"/>
      <c r="HD64" s="110"/>
      <c r="HE64" s="111"/>
      <c r="HF64" s="110"/>
      <c r="HG64" s="110"/>
      <c r="HH64" s="110"/>
      <c r="HI64" s="111"/>
      <c r="HJ64" s="110"/>
      <c r="HK64" s="110"/>
      <c r="HL64" s="110"/>
      <c r="HM64" s="111"/>
      <c r="HN64" s="110"/>
      <c r="HO64" s="110"/>
      <c r="HP64" s="110"/>
      <c r="HQ64" s="111"/>
      <c r="HR64" s="110"/>
      <c r="HS64" s="110"/>
      <c r="HT64" s="110"/>
      <c r="HU64" s="111"/>
      <c r="HV64" s="110"/>
      <c r="HW64" s="110"/>
      <c r="HX64" s="110"/>
      <c r="HY64" s="111"/>
      <c r="HZ64" s="110"/>
      <c r="IA64" s="110"/>
      <c r="IB64" s="110"/>
      <c r="IC64" s="111"/>
      <c r="ID64" s="110"/>
      <c r="IE64" s="110"/>
      <c r="IF64" s="110"/>
      <c r="IG64" s="111"/>
      <c r="IH64" s="110"/>
      <c r="II64" s="110"/>
      <c r="IJ64" s="110"/>
      <c r="IK64" s="111"/>
      <c r="IL64" s="110"/>
      <c r="IM64" s="110"/>
      <c r="IN64" s="110"/>
      <c r="IO64" s="111"/>
      <c r="IP64" s="110"/>
      <c r="IQ64" s="110"/>
      <c r="IR64" s="110"/>
      <c r="IS64" s="111"/>
    </row>
    <row r="65" spans="1:253" ht="12.75">
      <c r="A65" s="85"/>
      <c r="B65" s="65" t="s">
        <v>152</v>
      </c>
      <c r="C65" s="65" t="s">
        <v>153</v>
      </c>
      <c r="D65" s="143" t="s">
        <v>128</v>
      </c>
      <c r="E65" s="66" t="s">
        <v>99</v>
      </c>
      <c r="F65" s="87">
        <v>80</v>
      </c>
      <c r="G65" s="88">
        <v>38.91</v>
      </c>
      <c r="H65" s="68">
        <v>37.62</v>
      </c>
      <c r="I65" s="87">
        <v>86</v>
      </c>
      <c r="J65" s="87">
        <v>65</v>
      </c>
      <c r="K65" s="92">
        <v>66.02</v>
      </c>
      <c r="L65" s="93">
        <f t="shared" si="12"/>
        <v>99.03</v>
      </c>
      <c r="M65" s="35">
        <f t="shared" si="13"/>
        <v>406.55999999999995</v>
      </c>
      <c r="N65" s="40"/>
      <c r="O65" s="88">
        <v>54.79</v>
      </c>
      <c r="P65" s="88">
        <v>52.88</v>
      </c>
      <c r="Q65" s="91">
        <v>83.1</v>
      </c>
      <c r="R65" s="90">
        <f t="shared" si="14"/>
        <v>124.64999999999999</v>
      </c>
      <c r="S65" s="51">
        <f t="shared" si="15"/>
        <v>638.88</v>
      </c>
      <c r="T65" s="60"/>
      <c r="U65" s="87"/>
      <c r="V65" s="92"/>
      <c r="W65" s="93"/>
      <c r="X65" s="41"/>
      <c r="Y65" s="40"/>
      <c r="Z65" s="35"/>
      <c r="AA65" s="40"/>
      <c r="AB65" s="110"/>
      <c r="AC65" s="111"/>
      <c r="AD65" s="110"/>
      <c r="AE65" s="110"/>
      <c r="AF65" s="110"/>
      <c r="AG65" s="111"/>
      <c r="AH65" s="110"/>
      <c r="AI65" s="110"/>
      <c r="AJ65" s="110"/>
      <c r="AK65" s="111"/>
      <c r="AL65" s="110"/>
      <c r="AM65" s="110"/>
      <c r="AN65" s="110"/>
      <c r="AO65" s="111"/>
      <c r="AP65" s="110"/>
      <c r="AQ65" s="110"/>
      <c r="AR65" s="110"/>
      <c r="AS65" s="111"/>
      <c r="AT65" s="110"/>
      <c r="AU65" s="110"/>
      <c r="AV65" s="110"/>
      <c r="AW65" s="111"/>
      <c r="AX65" s="110"/>
      <c r="AY65" s="110"/>
      <c r="AZ65" s="110"/>
      <c r="BA65" s="111"/>
      <c r="BB65" s="110"/>
      <c r="BC65" s="110"/>
      <c r="BD65" s="110"/>
      <c r="BE65" s="111"/>
      <c r="BF65" s="110"/>
      <c r="BG65" s="110"/>
      <c r="BH65" s="110"/>
      <c r="BI65" s="111"/>
      <c r="BJ65" s="110"/>
      <c r="BK65" s="110"/>
      <c r="BL65" s="110"/>
      <c r="BM65" s="111"/>
      <c r="BN65" s="110"/>
      <c r="BO65" s="110"/>
      <c r="BP65" s="110"/>
      <c r="BQ65" s="111"/>
      <c r="BR65" s="110"/>
      <c r="BS65" s="110"/>
      <c r="BT65" s="110"/>
      <c r="BU65" s="111"/>
      <c r="BV65" s="110"/>
      <c r="BW65" s="110"/>
      <c r="BX65" s="110"/>
      <c r="BY65" s="111"/>
      <c r="BZ65" s="110"/>
      <c r="CA65" s="110"/>
      <c r="CB65" s="110"/>
      <c r="CC65" s="111"/>
      <c r="CD65" s="110"/>
      <c r="CE65" s="110"/>
      <c r="CF65" s="110"/>
      <c r="CG65" s="111"/>
      <c r="CH65" s="110"/>
      <c r="CI65" s="110"/>
      <c r="CJ65" s="110"/>
      <c r="CK65" s="111"/>
      <c r="CL65" s="110"/>
      <c r="CM65" s="110"/>
      <c r="CN65" s="110"/>
      <c r="CO65" s="111"/>
      <c r="CP65" s="110"/>
      <c r="CQ65" s="110"/>
      <c r="CR65" s="110"/>
      <c r="CS65" s="111"/>
      <c r="CT65" s="110"/>
      <c r="CU65" s="110"/>
      <c r="CV65" s="110"/>
      <c r="CW65" s="111"/>
      <c r="CX65" s="110"/>
      <c r="CY65" s="110"/>
      <c r="CZ65" s="110"/>
      <c r="DA65" s="111"/>
      <c r="DB65" s="110"/>
      <c r="DC65" s="110"/>
      <c r="DD65" s="110"/>
      <c r="DE65" s="111"/>
      <c r="DF65" s="110"/>
      <c r="DG65" s="110"/>
      <c r="DH65" s="110"/>
      <c r="DI65" s="111"/>
      <c r="DJ65" s="110"/>
      <c r="DK65" s="110"/>
      <c r="DL65" s="110"/>
      <c r="DM65" s="111"/>
      <c r="DN65" s="110"/>
      <c r="DO65" s="110"/>
      <c r="DP65" s="110"/>
      <c r="DQ65" s="111"/>
      <c r="DR65" s="110"/>
      <c r="DS65" s="110"/>
      <c r="DT65" s="110"/>
      <c r="DU65" s="111"/>
      <c r="DV65" s="110"/>
      <c r="DW65" s="110"/>
      <c r="DX65" s="110"/>
      <c r="DY65" s="111"/>
      <c r="DZ65" s="110"/>
      <c r="EA65" s="110"/>
      <c r="EB65" s="110"/>
      <c r="EC65" s="111"/>
      <c r="ED65" s="110"/>
      <c r="EE65" s="110"/>
      <c r="EF65" s="110"/>
      <c r="EG65" s="111"/>
      <c r="EH65" s="110"/>
      <c r="EI65" s="110"/>
      <c r="EJ65" s="110"/>
      <c r="EK65" s="111"/>
      <c r="EL65" s="110"/>
      <c r="EM65" s="110"/>
      <c r="EN65" s="110"/>
      <c r="EO65" s="111"/>
      <c r="EP65" s="110"/>
      <c r="EQ65" s="110"/>
      <c r="ER65" s="110"/>
      <c r="ES65" s="111"/>
      <c r="ET65" s="110"/>
      <c r="EU65" s="110"/>
      <c r="EV65" s="110"/>
      <c r="EW65" s="111"/>
      <c r="EX65" s="110"/>
      <c r="EY65" s="110"/>
      <c r="EZ65" s="110"/>
      <c r="FA65" s="111"/>
      <c r="FB65" s="110"/>
      <c r="FC65" s="110"/>
      <c r="FD65" s="110"/>
      <c r="FE65" s="111"/>
      <c r="FF65" s="110"/>
      <c r="FG65" s="110"/>
      <c r="FH65" s="110"/>
      <c r="FI65" s="111"/>
      <c r="FJ65" s="110"/>
      <c r="FK65" s="110"/>
      <c r="FL65" s="110"/>
      <c r="FM65" s="111"/>
      <c r="FN65" s="110"/>
      <c r="FO65" s="110"/>
      <c r="FP65" s="110"/>
      <c r="FQ65" s="111"/>
      <c r="FR65" s="110"/>
      <c r="FS65" s="110"/>
      <c r="FT65" s="110"/>
      <c r="FU65" s="111"/>
      <c r="FV65" s="110"/>
      <c r="FW65" s="110"/>
      <c r="FX65" s="110"/>
      <c r="FY65" s="111"/>
      <c r="FZ65" s="110"/>
      <c r="GA65" s="110"/>
      <c r="GB65" s="110"/>
      <c r="GC65" s="111"/>
      <c r="GD65" s="110"/>
      <c r="GE65" s="110"/>
      <c r="GF65" s="110"/>
      <c r="GG65" s="111"/>
      <c r="GH65" s="110"/>
      <c r="GI65" s="110"/>
      <c r="GJ65" s="110"/>
      <c r="GK65" s="111"/>
      <c r="GL65" s="110"/>
      <c r="GM65" s="110"/>
      <c r="GN65" s="110"/>
      <c r="GO65" s="111"/>
      <c r="GP65" s="110"/>
      <c r="GQ65" s="110"/>
      <c r="GR65" s="110"/>
      <c r="GS65" s="111"/>
      <c r="GT65" s="110"/>
      <c r="GU65" s="110"/>
      <c r="GV65" s="110"/>
      <c r="GW65" s="111"/>
      <c r="GX65" s="110"/>
      <c r="GY65" s="110"/>
      <c r="GZ65" s="110"/>
      <c r="HA65" s="111"/>
      <c r="HB65" s="110"/>
      <c r="HC65" s="110"/>
      <c r="HD65" s="110"/>
      <c r="HE65" s="111"/>
      <c r="HF65" s="110"/>
      <c r="HG65" s="110"/>
      <c r="HH65" s="110"/>
      <c r="HI65" s="111"/>
      <c r="HJ65" s="110"/>
      <c r="HK65" s="110"/>
      <c r="HL65" s="110"/>
      <c r="HM65" s="111"/>
      <c r="HN65" s="110"/>
      <c r="HO65" s="110"/>
      <c r="HP65" s="110"/>
      <c r="HQ65" s="111"/>
      <c r="HR65" s="110"/>
      <c r="HS65" s="110"/>
      <c r="HT65" s="110"/>
      <c r="HU65" s="111"/>
      <c r="HV65" s="110"/>
      <c r="HW65" s="110"/>
      <c r="HX65" s="110"/>
      <c r="HY65" s="111"/>
      <c r="HZ65" s="110"/>
      <c r="IA65" s="110"/>
      <c r="IB65" s="110"/>
      <c r="IC65" s="111"/>
      <c r="ID65" s="110"/>
      <c r="IE65" s="110"/>
      <c r="IF65" s="110"/>
      <c r="IG65" s="111"/>
      <c r="IH65" s="110"/>
      <c r="II65" s="110"/>
      <c r="IJ65" s="110"/>
      <c r="IK65" s="111"/>
      <c r="IL65" s="110"/>
      <c r="IM65" s="110"/>
      <c r="IN65" s="110"/>
      <c r="IO65" s="111"/>
      <c r="IP65" s="110"/>
      <c r="IQ65" s="110"/>
      <c r="IR65" s="110"/>
      <c r="IS65" s="111"/>
    </row>
    <row r="66" spans="1:253" ht="12.75">
      <c r="A66" s="85"/>
      <c r="B66" s="65" t="s">
        <v>116</v>
      </c>
      <c r="C66" s="65" t="s">
        <v>14</v>
      </c>
      <c r="D66" s="143" t="s">
        <v>155</v>
      </c>
      <c r="E66" s="66" t="s">
        <v>99</v>
      </c>
      <c r="F66" s="87">
        <v>75</v>
      </c>
      <c r="G66" s="88">
        <v>35.71</v>
      </c>
      <c r="H66" s="88">
        <v>35.15</v>
      </c>
      <c r="I66" s="87">
        <v>92</v>
      </c>
      <c r="J66" s="87">
        <v>80</v>
      </c>
      <c r="K66" s="92">
        <v>40.44</v>
      </c>
      <c r="L66" s="93">
        <f t="shared" si="12"/>
        <v>60.66</v>
      </c>
      <c r="M66" s="35">
        <f t="shared" si="13"/>
        <v>378.52</v>
      </c>
      <c r="N66" s="40"/>
      <c r="O66" s="88">
        <v>60.82</v>
      </c>
      <c r="P66" s="88">
        <v>59.48</v>
      </c>
      <c r="Q66" s="91">
        <v>81.62</v>
      </c>
      <c r="R66" s="90">
        <f t="shared" si="14"/>
        <v>122.43</v>
      </c>
      <c r="S66" s="51">
        <f t="shared" si="15"/>
        <v>621.25</v>
      </c>
      <c r="T66" s="60"/>
      <c r="U66" s="87"/>
      <c r="V66" s="92"/>
      <c r="W66" s="93"/>
      <c r="X66" s="41"/>
      <c r="Y66" s="40"/>
      <c r="Z66" s="35"/>
      <c r="AA66" s="40"/>
      <c r="AB66" s="110"/>
      <c r="AC66" s="111"/>
      <c r="AD66" s="110"/>
      <c r="AE66" s="110"/>
      <c r="AF66" s="110"/>
      <c r="AG66" s="111"/>
      <c r="AH66" s="110"/>
      <c r="AI66" s="110"/>
      <c r="AJ66" s="110"/>
      <c r="AK66" s="111"/>
      <c r="AL66" s="110"/>
      <c r="AM66" s="110"/>
      <c r="AN66" s="110"/>
      <c r="AO66" s="111"/>
      <c r="AP66" s="110"/>
      <c r="AQ66" s="110"/>
      <c r="AR66" s="110"/>
      <c r="AS66" s="111"/>
      <c r="AT66" s="110"/>
      <c r="AU66" s="110"/>
      <c r="AV66" s="110"/>
      <c r="AW66" s="111"/>
      <c r="AX66" s="110"/>
      <c r="AY66" s="110"/>
      <c r="AZ66" s="110"/>
      <c r="BA66" s="111"/>
      <c r="BB66" s="110"/>
      <c r="BC66" s="110"/>
      <c r="BD66" s="110"/>
      <c r="BE66" s="111"/>
      <c r="BF66" s="110"/>
      <c r="BG66" s="110"/>
      <c r="BH66" s="110"/>
      <c r="BI66" s="111"/>
      <c r="BJ66" s="110"/>
      <c r="BK66" s="110"/>
      <c r="BL66" s="110"/>
      <c r="BM66" s="111"/>
      <c r="BN66" s="110"/>
      <c r="BO66" s="110"/>
      <c r="BP66" s="110"/>
      <c r="BQ66" s="111"/>
      <c r="BR66" s="110"/>
      <c r="BS66" s="110"/>
      <c r="BT66" s="110"/>
      <c r="BU66" s="111"/>
      <c r="BV66" s="110"/>
      <c r="BW66" s="110"/>
      <c r="BX66" s="110"/>
      <c r="BY66" s="111"/>
      <c r="BZ66" s="110"/>
      <c r="CA66" s="110"/>
      <c r="CB66" s="110"/>
      <c r="CC66" s="111"/>
      <c r="CD66" s="110"/>
      <c r="CE66" s="110"/>
      <c r="CF66" s="110"/>
      <c r="CG66" s="111"/>
      <c r="CH66" s="110"/>
      <c r="CI66" s="110"/>
      <c r="CJ66" s="110"/>
      <c r="CK66" s="111"/>
      <c r="CL66" s="110"/>
      <c r="CM66" s="110"/>
      <c r="CN66" s="110"/>
      <c r="CO66" s="111"/>
      <c r="CP66" s="110"/>
      <c r="CQ66" s="110"/>
      <c r="CR66" s="110"/>
      <c r="CS66" s="111"/>
      <c r="CT66" s="110"/>
      <c r="CU66" s="110"/>
      <c r="CV66" s="110"/>
      <c r="CW66" s="111"/>
      <c r="CX66" s="110"/>
      <c r="CY66" s="110"/>
      <c r="CZ66" s="110"/>
      <c r="DA66" s="111"/>
      <c r="DB66" s="110"/>
      <c r="DC66" s="110"/>
      <c r="DD66" s="110"/>
      <c r="DE66" s="111"/>
      <c r="DF66" s="110"/>
      <c r="DG66" s="110"/>
      <c r="DH66" s="110"/>
      <c r="DI66" s="111"/>
      <c r="DJ66" s="110"/>
      <c r="DK66" s="110"/>
      <c r="DL66" s="110"/>
      <c r="DM66" s="111"/>
      <c r="DN66" s="110"/>
      <c r="DO66" s="110"/>
      <c r="DP66" s="110"/>
      <c r="DQ66" s="111"/>
      <c r="DR66" s="110"/>
      <c r="DS66" s="110"/>
      <c r="DT66" s="110"/>
      <c r="DU66" s="111"/>
      <c r="DV66" s="110"/>
      <c r="DW66" s="110"/>
      <c r="DX66" s="110"/>
      <c r="DY66" s="111"/>
      <c r="DZ66" s="110"/>
      <c r="EA66" s="110"/>
      <c r="EB66" s="110"/>
      <c r="EC66" s="111"/>
      <c r="ED66" s="110"/>
      <c r="EE66" s="110"/>
      <c r="EF66" s="110"/>
      <c r="EG66" s="111"/>
      <c r="EH66" s="110"/>
      <c r="EI66" s="110"/>
      <c r="EJ66" s="110"/>
      <c r="EK66" s="111"/>
      <c r="EL66" s="110"/>
      <c r="EM66" s="110"/>
      <c r="EN66" s="110"/>
      <c r="EO66" s="111"/>
      <c r="EP66" s="110"/>
      <c r="EQ66" s="110"/>
      <c r="ER66" s="110"/>
      <c r="ES66" s="111"/>
      <c r="ET66" s="110"/>
      <c r="EU66" s="110"/>
      <c r="EV66" s="110"/>
      <c r="EW66" s="111"/>
      <c r="EX66" s="110"/>
      <c r="EY66" s="110"/>
      <c r="EZ66" s="110"/>
      <c r="FA66" s="111"/>
      <c r="FB66" s="110"/>
      <c r="FC66" s="110"/>
      <c r="FD66" s="110"/>
      <c r="FE66" s="111"/>
      <c r="FF66" s="110"/>
      <c r="FG66" s="110"/>
      <c r="FH66" s="110"/>
      <c r="FI66" s="111"/>
      <c r="FJ66" s="110"/>
      <c r="FK66" s="110"/>
      <c r="FL66" s="110"/>
      <c r="FM66" s="111"/>
      <c r="FN66" s="110"/>
      <c r="FO66" s="110"/>
      <c r="FP66" s="110"/>
      <c r="FQ66" s="111"/>
      <c r="FR66" s="110"/>
      <c r="FS66" s="110"/>
      <c r="FT66" s="110"/>
      <c r="FU66" s="111"/>
      <c r="FV66" s="110"/>
      <c r="FW66" s="110"/>
      <c r="FX66" s="110"/>
      <c r="FY66" s="111"/>
      <c r="FZ66" s="110"/>
      <c r="GA66" s="110"/>
      <c r="GB66" s="110"/>
      <c r="GC66" s="111"/>
      <c r="GD66" s="110"/>
      <c r="GE66" s="110"/>
      <c r="GF66" s="110"/>
      <c r="GG66" s="111"/>
      <c r="GH66" s="110"/>
      <c r="GI66" s="110"/>
      <c r="GJ66" s="110"/>
      <c r="GK66" s="111"/>
      <c r="GL66" s="110"/>
      <c r="GM66" s="110"/>
      <c r="GN66" s="110"/>
      <c r="GO66" s="111"/>
      <c r="GP66" s="110"/>
      <c r="GQ66" s="110"/>
      <c r="GR66" s="110"/>
      <c r="GS66" s="111"/>
      <c r="GT66" s="110"/>
      <c r="GU66" s="110"/>
      <c r="GV66" s="110"/>
      <c r="GW66" s="111"/>
      <c r="GX66" s="110"/>
      <c r="GY66" s="110"/>
      <c r="GZ66" s="110"/>
      <c r="HA66" s="111"/>
      <c r="HB66" s="110"/>
      <c r="HC66" s="110"/>
      <c r="HD66" s="110"/>
      <c r="HE66" s="111"/>
      <c r="HF66" s="110"/>
      <c r="HG66" s="110"/>
      <c r="HH66" s="110"/>
      <c r="HI66" s="111"/>
      <c r="HJ66" s="110"/>
      <c r="HK66" s="110"/>
      <c r="HL66" s="110"/>
      <c r="HM66" s="111"/>
      <c r="HN66" s="110"/>
      <c r="HO66" s="110"/>
      <c r="HP66" s="110"/>
      <c r="HQ66" s="111"/>
      <c r="HR66" s="110"/>
      <c r="HS66" s="110"/>
      <c r="HT66" s="110"/>
      <c r="HU66" s="111"/>
      <c r="HV66" s="110"/>
      <c r="HW66" s="110"/>
      <c r="HX66" s="110"/>
      <c r="HY66" s="111"/>
      <c r="HZ66" s="110"/>
      <c r="IA66" s="110"/>
      <c r="IB66" s="110"/>
      <c r="IC66" s="111"/>
      <c r="ID66" s="110"/>
      <c r="IE66" s="110"/>
      <c r="IF66" s="110"/>
      <c r="IG66" s="111"/>
      <c r="IH66" s="110"/>
      <c r="II66" s="110"/>
      <c r="IJ66" s="110"/>
      <c r="IK66" s="111"/>
      <c r="IL66" s="110"/>
      <c r="IM66" s="110"/>
      <c r="IN66" s="110"/>
      <c r="IO66" s="111"/>
      <c r="IP66" s="110"/>
      <c r="IQ66" s="110"/>
      <c r="IR66" s="110"/>
      <c r="IS66" s="111"/>
    </row>
    <row r="67" spans="1:253" ht="12.75">
      <c r="A67" s="85"/>
      <c r="B67" s="65" t="s">
        <v>196</v>
      </c>
      <c r="C67" s="65" t="s">
        <v>197</v>
      </c>
      <c r="D67" s="124" t="s">
        <v>176</v>
      </c>
      <c r="E67" s="66" t="s">
        <v>99</v>
      </c>
      <c r="F67" s="87">
        <v>55</v>
      </c>
      <c r="G67" s="88">
        <v>36.22</v>
      </c>
      <c r="H67" s="68">
        <v>34.29</v>
      </c>
      <c r="I67" s="87">
        <v>92</v>
      </c>
      <c r="J67" s="87">
        <v>35</v>
      </c>
      <c r="K67" s="92">
        <v>58.93</v>
      </c>
      <c r="L67" s="93">
        <f t="shared" si="12"/>
        <v>88.395</v>
      </c>
      <c r="M67" s="35">
        <f t="shared" si="13"/>
        <v>340.905</v>
      </c>
      <c r="N67" s="40"/>
      <c r="O67" s="88">
        <v>56.36</v>
      </c>
      <c r="P67" s="88">
        <v>52.85</v>
      </c>
      <c r="Q67" s="91">
        <v>94.65</v>
      </c>
      <c r="R67" s="90">
        <f t="shared" si="14"/>
        <v>141.97500000000002</v>
      </c>
      <c r="S67" s="51">
        <f t="shared" si="15"/>
        <v>592.09</v>
      </c>
      <c r="T67" s="60"/>
      <c r="U67" s="87"/>
      <c r="V67" s="92"/>
      <c r="W67" s="93"/>
      <c r="X67" s="41"/>
      <c r="Y67" s="40"/>
      <c r="Z67" s="35"/>
      <c r="AA67" s="40"/>
      <c r="AB67" s="110"/>
      <c r="AC67" s="111"/>
      <c r="AD67" s="110"/>
      <c r="AE67" s="110"/>
      <c r="AF67" s="110"/>
      <c r="AG67" s="111"/>
      <c r="AH67" s="110"/>
      <c r="AI67" s="110"/>
      <c r="AJ67" s="110"/>
      <c r="AK67" s="111"/>
      <c r="AL67" s="110"/>
      <c r="AM67" s="110"/>
      <c r="AN67" s="110"/>
      <c r="AO67" s="111"/>
      <c r="AP67" s="110"/>
      <c r="AQ67" s="110"/>
      <c r="AR67" s="110"/>
      <c r="AS67" s="111"/>
      <c r="AT67" s="110"/>
      <c r="AU67" s="110"/>
      <c r="AV67" s="110"/>
      <c r="AW67" s="111"/>
      <c r="AX67" s="110"/>
      <c r="AY67" s="110"/>
      <c r="AZ67" s="110"/>
      <c r="BA67" s="111"/>
      <c r="BB67" s="110"/>
      <c r="BC67" s="110"/>
      <c r="BD67" s="110"/>
      <c r="BE67" s="111"/>
      <c r="BF67" s="110"/>
      <c r="BG67" s="110"/>
      <c r="BH67" s="110"/>
      <c r="BI67" s="111"/>
      <c r="BJ67" s="110"/>
      <c r="BK67" s="110"/>
      <c r="BL67" s="110"/>
      <c r="BM67" s="111"/>
      <c r="BN67" s="110"/>
      <c r="BO67" s="110"/>
      <c r="BP67" s="110"/>
      <c r="BQ67" s="111"/>
      <c r="BR67" s="110"/>
      <c r="BS67" s="110"/>
      <c r="BT67" s="110"/>
      <c r="BU67" s="111"/>
      <c r="BV67" s="110"/>
      <c r="BW67" s="110"/>
      <c r="BX67" s="110"/>
      <c r="BY67" s="111"/>
      <c r="BZ67" s="110"/>
      <c r="CA67" s="110"/>
      <c r="CB67" s="110"/>
      <c r="CC67" s="111"/>
      <c r="CD67" s="110"/>
      <c r="CE67" s="110"/>
      <c r="CF67" s="110"/>
      <c r="CG67" s="111"/>
      <c r="CH67" s="110"/>
      <c r="CI67" s="110"/>
      <c r="CJ67" s="110"/>
      <c r="CK67" s="111"/>
      <c r="CL67" s="110"/>
      <c r="CM67" s="110"/>
      <c r="CN67" s="110"/>
      <c r="CO67" s="111"/>
      <c r="CP67" s="110"/>
      <c r="CQ67" s="110"/>
      <c r="CR67" s="110"/>
      <c r="CS67" s="111"/>
      <c r="CT67" s="110"/>
      <c r="CU67" s="110"/>
      <c r="CV67" s="110"/>
      <c r="CW67" s="111"/>
      <c r="CX67" s="110"/>
      <c r="CY67" s="110"/>
      <c r="CZ67" s="110"/>
      <c r="DA67" s="111"/>
      <c r="DB67" s="110"/>
      <c r="DC67" s="110"/>
      <c r="DD67" s="110"/>
      <c r="DE67" s="111"/>
      <c r="DF67" s="110"/>
      <c r="DG67" s="110"/>
      <c r="DH67" s="110"/>
      <c r="DI67" s="111"/>
      <c r="DJ67" s="110"/>
      <c r="DK67" s="110"/>
      <c r="DL67" s="110"/>
      <c r="DM67" s="111"/>
      <c r="DN67" s="110"/>
      <c r="DO67" s="110"/>
      <c r="DP67" s="110"/>
      <c r="DQ67" s="111"/>
      <c r="DR67" s="110"/>
      <c r="DS67" s="110"/>
      <c r="DT67" s="110"/>
      <c r="DU67" s="111"/>
      <c r="DV67" s="110"/>
      <c r="DW67" s="110"/>
      <c r="DX67" s="110"/>
      <c r="DY67" s="111"/>
      <c r="DZ67" s="110"/>
      <c r="EA67" s="110"/>
      <c r="EB67" s="110"/>
      <c r="EC67" s="111"/>
      <c r="ED67" s="110"/>
      <c r="EE67" s="110"/>
      <c r="EF67" s="110"/>
      <c r="EG67" s="111"/>
      <c r="EH67" s="110"/>
      <c r="EI67" s="110"/>
      <c r="EJ67" s="110"/>
      <c r="EK67" s="111"/>
      <c r="EL67" s="110"/>
      <c r="EM67" s="110"/>
      <c r="EN67" s="110"/>
      <c r="EO67" s="111"/>
      <c r="EP67" s="110"/>
      <c r="EQ67" s="110"/>
      <c r="ER67" s="110"/>
      <c r="ES67" s="111"/>
      <c r="ET67" s="110"/>
      <c r="EU67" s="110"/>
      <c r="EV67" s="110"/>
      <c r="EW67" s="111"/>
      <c r="EX67" s="110"/>
      <c r="EY67" s="110"/>
      <c r="EZ67" s="110"/>
      <c r="FA67" s="111"/>
      <c r="FB67" s="110"/>
      <c r="FC67" s="110"/>
      <c r="FD67" s="110"/>
      <c r="FE67" s="111"/>
      <c r="FF67" s="110"/>
      <c r="FG67" s="110"/>
      <c r="FH67" s="110"/>
      <c r="FI67" s="111"/>
      <c r="FJ67" s="110"/>
      <c r="FK67" s="110"/>
      <c r="FL67" s="110"/>
      <c r="FM67" s="111"/>
      <c r="FN67" s="110"/>
      <c r="FO67" s="110"/>
      <c r="FP67" s="110"/>
      <c r="FQ67" s="111"/>
      <c r="FR67" s="110"/>
      <c r="FS67" s="110"/>
      <c r="FT67" s="110"/>
      <c r="FU67" s="111"/>
      <c r="FV67" s="110"/>
      <c r="FW67" s="110"/>
      <c r="FX67" s="110"/>
      <c r="FY67" s="111"/>
      <c r="FZ67" s="110"/>
      <c r="GA67" s="110"/>
      <c r="GB67" s="110"/>
      <c r="GC67" s="111"/>
      <c r="GD67" s="110"/>
      <c r="GE67" s="110"/>
      <c r="GF67" s="110"/>
      <c r="GG67" s="111"/>
      <c r="GH67" s="110"/>
      <c r="GI67" s="110"/>
      <c r="GJ67" s="110"/>
      <c r="GK67" s="111"/>
      <c r="GL67" s="110"/>
      <c r="GM67" s="110"/>
      <c r="GN67" s="110"/>
      <c r="GO67" s="111"/>
      <c r="GP67" s="110"/>
      <c r="GQ67" s="110"/>
      <c r="GR67" s="110"/>
      <c r="GS67" s="111"/>
      <c r="GT67" s="110"/>
      <c r="GU67" s="110"/>
      <c r="GV67" s="110"/>
      <c r="GW67" s="111"/>
      <c r="GX67" s="110"/>
      <c r="GY67" s="110"/>
      <c r="GZ67" s="110"/>
      <c r="HA67" s="111"/>
      <c r="HB67" s="110"/>
      <c r="HC67" s="110"/>
      <c r="HD67" s="110"/>
      <c r="HE67" s="111"/>
      <c r="HF67" s="110"/>
      <c r="HG67" s="110"/>
      <c r="HH67" s="110"/>
      <c r="HI67" s="111"/>
      <c r="HJ67" s="110"/>
      <c r="HK67" s="110"/>
      <c r="HL67" s="110"/>
      <c r="HM67" s="111"/>
      <c r="HN67" s="110"/>
      <c r="HO67" s="110"/>
      <c r="HP67" s="110"/>
      <c r="HQ67" s="111"/>
      <c r="HR67" s="110"/>
      <c r="HS67" s="110"/>
      <c r="HT67" s="110"/>
      <c r="HU67" s="111"/>
      <c r="HV67" s="110"/>
      <c r="HW67" s="110"/>
      <c r="HX67" s="110"/>
      <c r="HY67" s="111"/>
      <c r="HZ67" s="110"/>
      <c r="IA67" s="110"/>
      <c r="IB67" s="110"/>
      <c r="IC67" s="111"/>
      <c r="ID67" s="110"/>
      <c r="IE67" s="110"/>
      <c r="IF67" s="110"/>
      <c r="IG67" s="111"/>
      <c r="IH67" s="110"/>
      <c r="II67" s="110"/>
      <c r="IJ67" s="110"/>
      <c r="IK67" s="111"/>
      <c r="IL67" s="110"/>
      <c r="IM67" s="110"/>
      <c r="IN67" s="110"/>
      <c r="IO67" s="111"/>
      <c r="IP67" s="110"/>
      <c r="IQ67" s="110"/>
      <c r="IR67" s="110"/>
      <c r="IS67" s="111"/>
    </row>
    <row r="68" spans="1:253" ht="12.75">
      <c r="A68" s="85"/>
      <c r="B68" s="65" t="s">
        <v>198</v>
      </c>
      <c r="C68" s="65" t="s">
        <v>199</v>
      </c>
      <c r="D68" s="143" t="s">
        <v>195</v>
      </c>
      <c r="E68" s="66" t="s">
        <v>99</v>
      </c>
      <c r="F68" s="87">
        <v>25</v>
      </c>
      <c r="G68" s="88">
        <v>37.2</v>
      </c>
      <c r="H68" s="88">
        <v>36.54</v>
      </c>
      <c r="I68" s="87">
        <v>70</v>
      </c>
      <c r="J68" s="87">
        <v>50</v>
      </c>
      <c r="K68" s="92">
        <v>49.54</v>
      </c>
      <c r="L68" s="93">
        <f t="shared" si="12"/>
        <v>74.31</v>
      </c>
      <c r="M68" s="35">
        <f t="shared" si="13"/>
        <v>293.05</v>
      </c>
      <c r="N68" s="40"/>
      <c r="O68" s="88">
        <v>53.71</v>
      </c>
      <c r="P68" s="88">
        <v>52.8</v>
      </c>
      <c r="Q68" s="91">
        <v>80.99</v>
      </c>
      <c r="R68" s="90">
        <f t="shared" si="14"/>
        <v>121.48499999999999</v>
      </c>
      <c r="S68" s="51">
        <f t="shared" si="15"/>
        <v>521.045</v>
      </c>
      <c r="T68" s="60"/>
      <c r="U68" s="87"/>
      <c r="V68" s="92"/>
      <c r="W68" s="93"/>
      <c r="X68" s="41"/>
      <c r="Y68" s="40"/>
      <c r="Z68" s="35"/>
      <c r="AA68" s="40"/>
      <c r="AB68" s="110"/>
      <c r="AC68" s="111"/>
      <c r="AD68" s="110"/>
      <c r="AE68" s="110"/>
      <c r="AF68" s="110"/>
      <c r="AG68" s="111"/>
      <c r="AH68" s="110"/>
      <c r="AI68" s="110"/>
      <c r="AJ68" s="110"/>
      <c r="AK68" s="111"/>
      <c r="AL68" s="110"/>
      <c r="AM68" s="110"/>
      <c r="AN68" s="110"/>
      <c r="AO68" s="111"/>
      <c r="AP68" s="110"/>
      <c r="AQ68" s="110"/>
      <c r="AR68" s="110"/>
      <c r="AS68" s="111"/>
      <c r="AT68" s="110"/>
      <c r="AU68" s="110"/>
      <c r="AV68" s="110"/>
      <c r="AW68" s="111"/>
      <c r="AX68" s="110"/>
      <c r="AY68" s="110"/>
      <c r="AZ68" s="110"/>
      <c r="BA68" s="111"/>
      <c r="BB68" s="110"/>
      <c r="BC68" s="110"/>
      <c r="BD68" s="110"/>
      <c r="BE68" s="111"/>
      <c r="BF68" s="110"/>
      <c r="BG68" s="110"/>
      <c r="BH68" s="110"/>
      <c r="BI68" s="111"/>
      <c r="BJ68" s="110"/>
      <c r="BK68" s="110"/>
      <c r="BL68" s="110"/>
      <c r="BM68" s="111"/>
      <c r="BN68" s="110"/>
      <c r="BO68" s="110"/>
      <c r="BP68" s="110"/>
      <c r="BQ68" s="111"/>
      <c r="BR68" s="110"/>
      <c r="BS68" s="110"/>
      <c r="BT68" s="110"/>
      <c r="BU68" s="111"/>
      <c r="BV68" s="110"/>
      <c r="BW68" s="110"/>
      <c r="BX68" s="110"/>
      <c r="BY68" s="111"/>
      <c r="BZ68" s="110"/>
      <c r="CA68" s="110"/>
      <c r="CB68" s="110"/>
      <c r="CC68" s="111"/>
      <c r="CD68" s="110"/>
      <c r="CE68" s="110"/>
      <c r="CF68" s="110"/>
      <c r="CG68" s="111"/>
      <c r="CH68" s="110"/>
      <c r="CI68" s="110"/>
      <c r="CJ68" s="110"/>
      <c r="CK68" s="111"/>
      <c r="CL68" s="110"/>
      <c r="CM68" s="110"/>
      <c r="CN68" s="110"/>
      <c r="CO68" s="111"/>
      <c r="CP68" s="110"/>
      <c r="CQ68" s="110"/>
      <c r="CR68" s="110"/>
      <c r="CS68" s="111"/>
      <c r="CT68" s="110"/>
      <c r="CU68" s="110"/>
      <c r="CV68" s="110"/>
      <c r="CW68" s="111"/>
      <c r="CX68" s="110"/>
      <c r="CY68" s="110"/>
      <c r="CZ68" s="110"/>
      <c r="DA68" s="111"/>
      <c r="DB68" s="110"/>
      <c r="DC68" s="110"/>
      <c r="DD68" s="110"/>
      <c r="DE68" s="111"/>
      <c r="DF68" s="110"/>
      <c r="DG68" s="110"/>
      <c r="DH68" s="110"/>
      <c r="DI68" s="111"/>
      <c r="DJ68" s="110"/>
      <c r="DK68" s="110"/>
      <c r="DL68" s="110"/>
      <c r="DM68" s="111"/>
      <c r="DN68" s="110"/>
      <c r="DO68" s="110"/>
      <c r="DP68" s="110"/>
      <c r="DQ68" s="111"/>
      <c r="DR68" s="110"/>
      <c r="DS68" s="110"/>
      <c r="DT68" s="110"/>
      <c r="DU68" s="111"/>
      <c r="DV68" s="110"/>
      <c r="DW68" s="110"/>
      <c r="DX68" s="110"/>
      <c r="DY68" s="111"/>
      <c r="DZ68" s="110"/>
      <c r="EA68" s="110"/>
      <c r="EB68" s="110"/>
      <c r="EC68" s="111"/>
      <c r="ED68" s="110"/>
      <c r="EE68" s="110"/>
      <c r="EF68" s="110"/>
      <c r="EG68" s="111"/>
      <c r="EH68" s="110"/>
      <c r="EI68" s="110"/>
      <c r="EJ68" s="110"/>
      <c r="EK68" s="111"/>
      <c r="EL68" s="110"/>
      <c r="EM68" s="110"/>
      <c r="EN68" s="110"/>
      <c r="EO68" s="111"/>
      <c r="EP68" s="110"/>
      <c r="EQ68" s="110"/>
      <c r="ER68" s="110"/>
      <c r="ES68" s="111"/>
      <c r="ET68" s="110"/>
      <c r="EU68" s="110"/>
      <c r="EV68" s="110"/>
      <c r="EW68" s="111"/>
      <c r="EX68" s="110"/>
      <c r="EY68" s="110"/>
      <c r="EZ68" s="110"/>
      <c r="FA68" s="111"/>
      <c r="FB68" s="110"/>
      <c r="FC68" s="110"/>
      <c r="FD68" s="110"/>
      <c r="FE68" s="111"/>
      <c r="FF68" s="110"/>
      <c r="FG68" s="110"/>
      <c r="FH68" s="110"/>
      <c r="FI68" s="111"/>
      <c r="FJ68" s="110"/>
      <c r="FK68" s="110"/>
      <c r="FL68" s="110"/>
      <c r="FM68" s="111"/>
      <c r="FN68" s="110"/>
      <c r="FO68" s="110"/>
      <c r="FP68" s="110"/>
      <c r="FQ68" s="111"/>
      <c r="FR68" s="110"/>
      <c r="FS68" s="110"/>
      <c r="FT68" s="110"/>
      <c r="FU68" s="111"/>
      <c r="FV68" s="110"/>
      <c r="FW68" s="110"/>
      <c r="FX68" s="110"/>
      <c r="FY68" s="111"/>
      <c r="FZ68" s="110"/>
      <c r="GA68" s="110"/>
      <c r="GB68" s="110"/>
      <c r="GC68" s="111"/>
      <c r="GD68" s="110"/>
      <c r="GE68" s="110"/>
      <c r="GF68" s="110"/>
      <c r="GG68" s="111"/>
      <c r="GH68" s="110"/>
      <c r="GI68" s="110"/>
      <c r="GJ68" s="110"/>
      <c r="GK68" s="111"/>
      <c r="GL68" s="110"/>
      <c r="GM68" s="110"/>
      <c r="GN68" s="110"/>
      <c r="GO68" s="111"/>
      <c r="GP68" s="110"/>
      <c r="GQ68" s="110"/>
      <c r="GR68" s="110"/>
      <c r="GS68" s="111"/>
      <c r="GT68" s="110"/>
      <c r="GU68" s="110"/>
      <c r="GV68" s="110"/>
      <c r="GW68" s="111"/>
      <c r="GX68" s="110"/>
      <c r="GY68" s="110"/>
      <c r="GZ68" s="110"/>
      <c r="HA68" s="111"/>
      <c r="HB68" s="110"/>
      <c r="HC68" s="110"/>
      <c r="HD68" s="110"/>
      <c r="HE68" s="111"/>
      <c r="HF68" s="110"/>
      <c r="HG68" s="110"/>
      <c r="HH68" s="110"/>
      <c r="HI68" s="111"/>
      <c r="HJ68" s="110"/>
      <c r="HK68" s="110"/>
      <c r="HL68" s="110"/>
      <c r="HM68" s="111"/>
      <c r="HN68" s="110"/>
      <c r="HO68" s="110"/>
      <c r="HP68" s="110"/>
      <c r="HQ68" s="111"/>
      <c r="HR68" s="110"/>
      <c r="HS68" s="110"/>
      <c r="HT68" s="110"/>
      <c r="HU68" s="111"/>
      <c r="HV68" s="110"/>
      <c r="HW68" s="110"/>
      <c r="HX68" s="110"/>
      <c r="HY68" s="111"/>
      <c r="HZ68" s="110"/>
      <c r="IA68" s="110"/>
      <c r="IB68" s="110"/>
      <c r="IC68" s="111"/>
      <c r="ID68" s="110"/>
      <c r="IE68" s="110"/>
      <c r="IF68" s="110"/>
      <c r="IG68" s="111"/>
      <c r="IH68" s="110"/>
      <c r="II68" s="110"/>
      <c r="IJ68" s="110"/>
      <c r="IK68" s="111"/>
      <c r="IL68" s="110"/>
      <c r="IM68" s="110"/>
      <c r="IN68" s="110"/>
      <c r="IO68" s="111"/>
      <c r="IP68" s="110"/>
      <c r="IQ68" s="110"/>
      <c r="IR68" s="110"/>
      <c r="IS68" s="111"/>
    </row>
    <row r="69" spans="1:253" ht="12.75">
      <c r="A69" s="85"/>
      <c r="B69" s="65" t="s">
        <v>193</v>
      </c>
      <c r="C69" s="65" t="s">
        <v>194</v>
      </c>
      <c r="D69" s="143" t="s">
        <v>195</v>
      </c>
      <c r="E69" s="66" t="s">
        <v>99</v>
      </c>
      <c r="F69" s="87">
        <v>60</v>
      </c>
      <c r="G69" s="88">
        <v>33.41</v>
      </c>
      <c r="H69" s="88">
        <v>33.01</v>
      </c>
      <c r="I69" s="87">
        <v>76</v>
      </c>
      <c r="J69" s="87">
        <v>75</v>
      </c>
      <c r="K69" s="92">
        <v>0</v>
      </c>
      <c r="L69" s="93">
        <f t="shared" si="12"/>
        <v>0</v>
      </c>
      <c r="M69" s="35">
        <f t="shared" si="13"/>
        <v>277.41999999999996</v>
      </c>
      <c r="N69" s="40"/>
      <c r="O69" s="88">
        <v>53.61</v>
      </c>
      <c r="P69" s="88">
        <v>43.52</v>
      </c>
      <c r="Q69" s="91">
        <v>89.17</v>
      </c>
      <c r="R69" s="90">
        <f t="shared" si="14"/>
        <v>133.755</v>
      </c>
      <c r="S69" s="51">
        <f t="shared" si="15"/>
        <v>508.30499999999995</v>
      </c>
      <c r="T69" s="60"/>
      <c r="U69" s="87"/>
      <c r="V69" s="92"/>
      <c r="W69" s="93"/>
      <c r="X69" s="41"/>
      <c r="Y69" s="40"/>
      <c r="Z69" s="35"/>
      <c r="AA69" s="40"/>
      <c r="AB69" s="110"/>
      <c r="AC69" s="111"/>
      <c r="AD69" s="110"/>
      <c r="AE69" s="110"/>
      <c r="AF69" s="110"/>
      <c r="AG69" s="111"/>
      <c r="AH69" s="110"/>
      <c r="AI69" s="110"/>
      <c r="AJ69" s="110"/>
      <c r="AK69" s="111"/>
      <c r="AL69" s="110"/>
      <c r="AM69" s="110"/>
      <c r="AN69" s="110"/>
      <c r="AO69" s="111"/>
      <c r="AP69" s="110"/>
      <c r="AQ69" s="110"/>
      <c r="AR69" s="110"/>
      <c r="AS69" s="111"/>
      <c r="AT69" s="110"/>
      <c r="AU69" s="110"/>
      <c r="AV69" s="110"/>
      <c r="AW69" s="111"/>
      <c r="AX69" s="110"/>
      <c r="AY69" s="110"/>
      <c r="AZ69" s="110"/>
      <c r="BA69" s="111"/>
      <c r="BB69" s="110"/>
      <c r="BC69" s="110"/>
      <c r="BD69" s="110"/>
      <c r="BE69" s="111"/>
      <c r="BF69" s="110"/>
      <c r="BG69" s="110"/>
      <c r="BH69" s="110"/>
      <c r="BI69" s="111"/>
      <c r="BJ69" s="110"/>
      <c r="BK69" s="110"/>
      <c r="BL69" s="110"/>
      <c r="BM69" s="111"/>
      <c r="BN69" s="110"/>
      <c r="BO69" s="110"/>
      <c r="BP69" s="110"/>
      <c r="BQ69" s="111"/>
      <c r="BR69" s="110"/>
      <c r="BS69" s="110"/>
      <c r="BT69" s="110"/>
      <c r="BU69" s="111"/>
      <c r="BV69" s="110"/>
      <c r="BW69" s="110"/>
      <c r="BX69" s="110"/>
      <c r="BY69" s="111"/>
      <c r="BZ69" s="110"/>
      <c r="CA69" s="110"/>
      <c r="CB69" s="110"/>
      <c r="CC69" s="111"/>
      <c r="CD69" s="110"/>
      <c r="CE69" s="110"/>
      <c r="CF69" s="110"/>
      <c r="CG69" s="111"/>
      <c r="CH69" s="110"/>
      <c r="CI69" s="110"/>
      <c r="CJ69" s="110"/>
      <c r="CK69" s="111"/>
      <c r="CL69" s="110"/>
      <c r="CM69" s="110"/>
      <c r="CN69" s="110"/>
      <c r="CO69" s="111"/>
      <c r="CP69" s="110"/>
      <c r="CQ69" s="110"/>
      <c r="CR69" s="110"/>
      <c r="CS69" s="111"/>
      <c r="CT69" s="110"/>
      <c r="CU69" s="110"/>
      <c r="CV69" s="110"/>
      <c r="CW69" s="111"/>
      <c r="CX69" s="110"/>
      <c r="CY69" s="110"/>
      <c r="CZ69" s="110"/>
      <c r="DA69" s="111"/>
      <c r="DB69" s="110"/>
      <c r="DC69" s="110"/>
      <c r="DD69" s="110"/>
      <c r="DE69" s="111"/>
      <c r="DF69" s="110"/>
      <c r="DG69" s="110"/>
      <c r="DH69" s="110"/>
      <c r="DI69" s="111"/>
      <c r="DJ69" s="110"/>
      <c r="DK69" s="110"/>
      <c r="DL69" s="110"/>
      <c r="DM69" s="111"/>
      <c r="DN69" s="110"/>
      <c r="DO69" s="110"/>
      <c r="DP69" s="110"/>
      <c r="DQ69" s="111"/>
      <c r="DR69" s="110"/>
      <c r="DS69" s="110"/>
      <c r="DT69" s="110"/>
      <c r="DU69" s="111"/>
      <c r="DV69" s="110"/>
      <c r="DW69" s="110"/>
      <c r="DX69" s="110"/>
      <c r="DY69" s="111"/>
      <c r="DZ69" s="110"/>
      <c r="EA69" s="110"/>
      <c r="EB69" s="110"/>
      <c r="EC69" s="111"/>
      <c r="ED69" s="110"/>
      <c r="EE69" s="110"/>
      <c r="EF69" s="110"/>
      <c r="EG69" s="111"/>
      <c r="EH69" s="110"/>
      <c r="EI69" s="110"/>
      <c r="EJ69" s="110"/>
      <c r="EK69" s="111"/>
      <c r="EL69" s="110"/>
      <c r="EM69" s="110"/>
      <c r="EN69" s="110"/>
      <c r="EO69" s="111"/>
      <c r="EP69" s="110"/>
      <c r="EQ69" s="110"/>
      <c r="ER69" s="110"/>
      <c r="ES69" s="111"/>
      <c r="ET69" s="110"/>
      <c r="EU69" s="110"/>
      <c r="EV69" s="110"/>
      <c r="EW69" s="111"/>
      <c r="EX69" s="110"/>
      <c r="EY69" s="110"/>
      <c r="EZ69" s="110"/>
      <c r="FA69" s="111"/>
      <c r="FB69" s="110"/>
      <c r="FC69" s="110"/>
      <c r="FD69" s="110"/>
      <c r="FE69" s="111"/>
      <c r="FF69" s="110"/>
      <c r="FG69" s="110"/>
      <c r="FH69" s="110"/>
      <c r="FI69" s="111"/>
      <c r="FJ69" s="110"/>
      <c r="FK69" s="110"/>
      <c r="FL69" s="110"/>
      <c r="FM69" s="111"/>
      <c r="FN69" s="110"/>
      <c r="FO69" s="110"/>
      <c r="FP69" s="110"/>
      <c r="FQ69" s="111"/>
      <c r="FR69" s="110"/>
      <c r="FS69" s="110"/>
      <c r="FT69" s="110"/>
      <c r="FU69" s="111"/>
      <c r="FV69" s="110"/>
      <c r="FW69" s="110"/>
      <c r="FX69" s="110"/>
      <c r="FY69" s="111"/>
      <c r="FZ69" s="110"/>
      <c r="GA69" s="110"/>
      <c r="GB69" s="110"/>
      <c r="GC69" s="111"/>
      <c r="GD69" s="110"/>
      <c r="GE69" s="110"/>
      <c r="GF69" s="110"/>
      <c r="GG69" s="111"/>
      <c r="GH69" s="110"/>
      <c r="GI69" s="110"/>
      <c r="GJ69" s="110"/>
      <c r="GK69" s="111"/>
      <c r="GL69" s="110"/>
      <c r="GM69" s="110"/>
      <c r="GN69" s="110"/>
      <c r="GO69" s="111"/>
      <c r="GP69" s="110"/>
      <c r="GQ69" s="110"/>
      <c r="GR69" s="110"/>
      <c r="GS69" s="111"/>
      <c r="GT69" s="110"/>
      <c r="GU69" s="110"/>
      <c r="GV69" s="110"/>
      <c r="GW69" s="111"/>
      <c r="GX69" s="110"/>
      <c r="GY69" s="110"/>
      <c r="GZ69" s="110"/>
      <c r="HA69" s="111"/>
      <c r="HB69" s="110"/>
      <c r="HC69" s="110"/>
      <c r="HD69" s="110"/>
      <c r="HE69" s="111"/>
      <c r="HF69" s="110"/>
      <c r="HG69" s="110"/>
      <c r="HH69" s="110"/>
      <c r="HI69" s="111"/>
      <c r="HJ69" s="110"/>
      <c r="HK69" s="110"/>
      <c r="HL69" s="110"/>
      <c r="HM69" s="111"/>
      <c r="HN69" s="110"/>
      <c r="HO69" s="110"/>
      <c r="HP69" s="110"/>
      <c r="HQ69" s="111"/>
      <c r="HR69" s="110"/>
      <c r="HS69" s="110"/>
      <c r="HT69" s="110"/>
      <c r="HU69" s="111"/>
      <c r="HV69" s="110"/>
      <c r="HW69" s="110"/>
      <c r="HX69" s="110"/>
      <c r="HY69" s="111"/>
      <c r="HZ69" s="110"/>
      <c r="IA69" s="110"/>
      <c r="IB69" s="110"/>
      <c r="IC69" s="111"/>
      <c r="ID69" s="110"/>
      <c r="IE69" s="110"/>
      <c r="IF69" s="110"/>
      <c r="IG69" s="111"/>
      <c r="IH69" s="110"/>
      <c r="II69" s="110"/>
      <c r="IJ69" s="110"/>
      <c r="IK69" s="111"/>
      <c r="IL69" s="110"/>
      <c r="IM69" s="110"/>
      <c r="IN69" s="110"/>
      <c r="IO69" s="111"/>
      <c r="IP69" s="110"/>
      <c r="IQ69" s="110"/>
      <c r="IR69" s="110"/>
      <c r="IS69" s="111"/>
    </row>
    <row r="70" spans="1:27" ht="12.75">
      <c r="A70" s="85"/>
      <c r="B70" s="65" t="s">
        <v>200</v>
      </c>
      <c r="C70" s="65" t="s">
        <v>157</v>
      </c>
      <c r="D70" s="143" t="s">
        <v>25</v>
      </c>
      <c r="E70" s="66" t="s">
        <v>117</v>
      </c>
      <c r="F70" s="87">
        <v>60</v>
      </c>
      <c r="G70" s="88">
        <v>40.6</v>
      </c>
      <c r="H70" s="88">
        <v>40.16</v>
      </c>
      <c r="I70" s="87">
        <v>82</v>
      </c>
      <c r="J70" s="87">
        <v>90</v>
      </c>
      <c r="K70" s="92">
        <v>66.9</v>
      </c>
      <c r="L70" s="93">
        <f t="shared" si="12"/>
        <v>100.35000000000001</v>
      </c>
      <c r="M70" s="35">
        <f t="shared" si="13"/>
        <v>413.11</v>
      </c>
      <c r="N70" s="40"/>
      <c r="O70" s="88"/>
      <c r="P70" s="88"/>
      <c r="Q70" s="91"/>
      <c r="R70" s="90"/>
      <c r="S70" s="51">
        <f t="shared" si="15"/>
      </c>
      <c r="T70" s="60"/>
      <c r="U70" s="87"/>
      <c r="V70" s="92"/>
      <c r="W70" s="93"/>
      <c r="X70" s="41"/>
      <c r="Y70" s="40"/>
      <c r="Z70" s="35"/>
      <c r="AA70" s="40"/>
    </row>
    <row r="71" spans="1:27" ht="12.75">
      <c r="A71" s="85"/>
      <c r="B71" s="65" t="s">
        <v>204</v>
      </c>
      <c r="C71" s="65" t="s">
        <v>205</v>
      </c>
      <c r="D71" s="143" t="s">
        <v>25</v>
      </c>
      <c r="E71" s="66" t="s">
        <v>117</v>
      </c>
      <c r="F71" s="87">
        <v>65</v>
      </c>
      <c r="G71" s="88">
        <v>44.22</v>
      </c>
      <c r="H71" s="88">
        <v>42.88</v>
      </c>
      <c r="I71" s="87">
        <v>78</v>
      </c>
      <c r="J71" s="87">
        <v>90</v>
      </c>
      <c r="K71" s="92">
        <v>58.19</v>
      </c>
      <c r="L71" s="93">
        <f t="shared" si="12"/>
        <v>87.285</v>
      </c>
      <c r="M71" s="35">
        <f t="shared" si="13"/>
        <v>407.385</v>
      </c>
      <c r="N71" s="40"/>
      <c r="O71" s="88"/>
      <c r="P71" s="88"/>
      <c r="Q71" s="91"/>
      <c r="R71" s="90"/>
      <c r="S71" s="51">
        <f t="shared" si="15"/>
      </c>
      <c r="T71" s="60"/>
      <c r="U71" s="87"/>
      <c r="V71" s="92"/>
      <c r="W71" s="93"/>
      <c r="X71" s="41"/>
      <c r="Y71" s="40"/>
      <c r="Z71" s="35"/>
      <c r="AA71" s="40"/>
    </row>
    <row r="72" spans="1:27" ht="12.75">
      <c r="A72" s="85"/>
      <c r="B72" s="65" t="s">
        <v>156</v>
      </c>
      <c r="C72" s="65" t="s">
        <v>157</v>
      </c>
      <c r="D72" s="143" t="s">
        <v>158</v>
      </c>
      <c r="E72" s="66" t="s">
        <v>117</v>
      </c>
      <c r="F72" s="87">
        <v>70</v>
      </c>
      <c r="G72" s="88">
        <v>38.42</v>
      </c>
      <c r="H72" s="88">
        <v>37.05</v>
      </c>
      <c r="I72" s="87">
        <v>90</v>
      </c>
      <c r="J72" s="87">
        <v>60</v>
      </c>
      <c r="K72" s="92">
        <v>60.66</v>
      </c>
      <c r="L72" s="93">
        <f t="shared" si="12"/>
        <v>90.99</v>
      </c>
      <c r="M72" s="35">
        <f t="shared" si="13"/>
        <v>386.46000000000004</v>
      </c>
      <c r="N72" s="40"/>
      <c r="O72" s="88"/>
      <c r="P72" s="88"/>
      <c r="Q72" s="91"/>
      <c r="R72" s="90"/>
      <c r="S72" s="51">
        <f t="shared" si="15"/>
      </c>
      <c r="T72" s="60"/>
      <c r="U72" s="87"/>
      <c r="V72" s="92"/>
      <c r="W72" s="93"/>
      <c r="X72" s="41"/>
      <c r="Y72" s="40"/>
      <c r="Z72" s="35"/>
      <c r="AA72" s="40"/>
    </row>
    <row r="73" spans="1:27" ht="12.75">
      <c r="A73" s="85"/>
      <c r="B73" s="65" t="s">
        <v>148</v>
      </c>
      <c r="C73" s="65" t="s">
        <v>14</v>
      </c>
      <c r="D73" s="143" t="s">
        <v>33</v>
      </c>
      <c r="E73" s="66" t="s">
        <v>117</v>
      </c>
      <c r="F73" s="87">
        <v>60</v>
      </c>
      <c r="G73" s="88">
        <v>41.54</v>
      </c>
      <c r="H73" s="88">
        <v>39.16</v>
      </c>
      <c r="I73" s="87">
        <v>92</v>
      </c>
      <c r="J73" s="87">
        <v>65</v>
      </c>
      <c r="K73" s="92">
        <v>57.28</v>
      </c>
      <c r="L73" s="93">
        <f t="shared" si="12"/>
        <v>85.92</v>
      </c>
      <c r="M73" s="35">
        <f t="shared" si="13"/>
        <v>383.62</v>
      </c>
      <c r="N73" s="40"/>
      <c r="O73" s="88"/>
      <c r="P73" s="88"/>
      <c r="Q73" s="91"/>
      <c r="R73" s="90"/>
      <c r="S73" s="51">
        <f t="shared" si="15"/>
      </c>
      <c r="T73" s="60"/>
      <c r="U73" s="87"/>
      <c r="V73" s="92"/>
      <c r="W73" s="93"/>
      <c r="X73" s="41"/>
      <c r="Y73" s="40"/>
      <c r="Z73" s="35"/>
      <c r="AA73" s="40"/>
    </row>
    <row r="74" spans="1:27" ht="12.75">
      <c r="A74" s="85"/>
      <c r="B74" s="65" t="s">
        <v>201</v>
      </c>
      <c r="C74" s="65" t="s">
        <v>59</v>
      </c>
      <c r="D74" s="143" t="s">
        <v>183</v>
      </c>
      <c r="E74" s="66" t="s">
        <v>117</v>
      </c>
      <c r="F74" s="87">
        <v>45</v>
      </c>
      <c r="G74" s="88">
        <v>36.74</v>
      </c>
      <c r="H74" s="88">
        <v>31.87</v>
      </c>
      <c r="I74" s="87">
        <v>78</v>
      </c>
      <c r="J74" s="87">
        <v>65</v>
      </c>
      <c r="K74" s="92">
        <v>58.49</v>
      </c>
      <c r="L74" s="93">
        <f t="shared" si="12"/>
        <v>87.735</v>
      </c>
      <c r="M74" s="35">
        <f t="shared" si="13"/>
        <v>344.345</v>
      </c>
      <c r="N74" s="40"/>
      <c r="O74" s="88"/>
      <c r="P74" s="88"/>
      <c r="Q74" s="91"/>
      <c r="R74" s="90"/>
      <c r="S74" s="51">
        <f t="shared" si="15"/>
      </c>
      <c r="T74" s="60"/>
      <c r="U74" s="87"/>
      <c r="V74" s="92"/>
      <c r="W74" s="93"/>
      <c r="X74" s="41"/>
      <c r="Y74" s="40"/>
      <c r="Z74" s="35"/>
      <c r="AA74" s="40"/>
    </row>
    <row r="75" spans="1:27" ht="13.5" thickBot="1">
      <c r="A75" s="94"/>
      <c r="B75" s="67" t="s">
        <v>202</v>
      </c>
      <c r="C75" s="67" t="s">
        <v>190</v>
      </c>
      <c r="D75" s="144" t="s">
        <v>128</v>
      </c>
      <c r="E75" s="127" t="s">
        <v>117</v>
      </c>
      <c r="F75" s="95">
        <v>55</v>
      </c>
      <c r="G75" s="96">
        <v>35</v>
      </c>
      <c r="H75" s="96">
        <v>34.51</v>
      </c>
      <c r="I75" s="95">
        <v>76</v>
      </c>
      <c r="J75" s="95">
        <v>60</v>
      </c>
      <c r="K75" s="102">
        <v>53.92</v>
      </c>
      <c r="L75" s="103">
        <f t="shared" si="12"/>
        <v>80.88</v>
      </c>
      <c r="M75" s="37">
        <f t="shared" si="13"/>
        <v>341.39</v>
      </c>
      <c r="N75" s="39"/>
      <c r="O75" s="96"/>
      <c r="P75" s="96"/>
      <c r="Q75" s="99"/>
      <c r="R75" s="98"/>
      <c r="S75" s="64">
        <f t="shared" si="15"/>
      </c>
      <c r="T75" s="62"/>
      <c r="U75" s="95"/>
      <c r="V75" s="102"/>
      <c r="W75" s="103"/>
      <c r="X75" s="45"/>
      <c r="Y75" s="39"/>
      <c r="Z75" s="37"/>
      <c r="AA75" s="39"/>
    </row>
  </sheetData>
  <mergeCells count="26">
    <mergeCell ref="C1:C2"/>
    <mergeCell ref="B1:B2"/>
    <mergeCell ref="A1:A2"/>
    <mergeCell ref="D1:D2"/>
    <mergeCell ref="U1:U2"/>
    <mergeCell ref="E1:E2"/>
    <mergeCell ref="T1:T2"/>
    <mergeCell ref="S1:S2"/>
    <mergeCell ref="K1:L1"/>
    <mergeCell ref="F1:F2"/>
    <mergeCell ref="G1:H1"/>
    <mergeCell ref="I1:I2"/>
    <mergeCell ref="N1:N2"/>
    <mergeCell ref="J1:J2"/>
    <mergeCell ref="AA1:AA2"/>
    <mergeCell ref="V1:W1"/>
    <mergeCell ref="X1:X2"/>
    <mergeCell ref="Y1:Y2"/>
    <mergeCell ref="Z1:Z2"/>
    <mergeCell ref="M1:M2"/>
    <mergeCell ref="O1:P1"/>
    <mergeCell ref="Q1:R1"/>
    <mergeCell ref="A3:AA3"/>
    <mergeCell ref="A40:AA40"/>
    <mergeCell ref="A54:AA54"/>
    <mergeCell ref="C59:AA59"/>
  </mergeCells>
  <printOptions/>
  <pageMargins left="0.1968503937007874" right="0.1968503937007874" top="0.5905511811023623" bottom="0.3937007874015748" header="0" footer="0.31496062992125984"/>
  <pageSetup fitToHeight="0" fitToWidth="1" horizontalDpi="300" verticalDpi="300" orientation="landscape" paperSize="9" scale="65" r:id="rId2"/>
  <headerFooter alignWithMargins="0">
    <oddHeader>&amp;C&amp;"Arial,Fett"&amp;12 1.WM - Qualifikation
Kellinghusen 2008</oddHeader>
    <oddFooter>&amp;CSeite &amp;P von &amp;N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workbookViewId="0" topLeftCell="A1">
      <selection activeCell="A34" sqref="A34:IV45"/>
    </sheetView>
  </sheetViews>
  <sheetFormatPr defaultColWidth="11.421875" defaultRowHeight="12.75"/>
  <cols>
    <col min="3" max="3" width="19.8515625" style="1" customWidth="1"/>
    <col min="4" max="4" width="6.00390625" style="0" customWidth="1"/>
    <col min="6" max="6" width="7.8515625" style="0" customWidth="1"/>
    <col min="7" max="8" width="8.7109375" style="19" customWidth="1"/>
    <col min="9" max="9" width="7.8515625" style="25" customWidth="1"/>
    <col min="10" max="10" width="7.00390625" style="0" customWidth="1"/>
    <col min="11" max="11" width="13.8515625" style="3" customWidth="1"/>
  </cols>
  <sheetData>
    <row r="1" spans="1:11" s="2" customFormat="1" ht="18">
      <c r="A1" s="186" t="s">
        <v>111</v>
      </c>
      <c r="B1" s="186"/>
      <c r="C1" s="186"/>
      <c r="D1" s="186"/>
      <c r="E1" s="186"/>
      <c r="F1" s="186"/>
      <c r="G1" s="186"/>
      <c r="H1" s="18" t="s">
        <v>110</v>
      </c>
      <c r="I1" s="24"/>
      <c r="K1" s="4"/>
    </row>
    <row r="2" ht="13.5" thickBot="1"/>
    <row r="3" spans="1:11" ht="12.75">
      <c r="A3" s="187" t="s">
        <v>0</v>
      </c>
      <c r="B3" s="189" t="s">
        <v>1</v>
      </c>
      <c r="C3" s="182" t="s">
        <v>2</v>
      </c>
      <c r="D3" s="191" t="s">
        <v>3</v>
      </c>
      <c r="E3" s="5"/>
      <c r="F3" s="182" t="s">
        <v>7</v>
      </c>
      <c r="G3" s="179" t="s">
        <v>102</v>
      </c>
      <c r="H3" s="180"/>
      <c r="I3" s="181"/>
      <c r="J3" s="182" t="s">
        <v>107</v>
      </c>
      <c r="K3" s="184" t="s">
        <v>109</v>
      </c>
    </row>
    <row r="4" spans="1:11" ht="13.5" thickBot="1">
      <c r="A4" s="188"/>
      <c r="B4" s="190"/>
      <c r="C4" s="183"/>
      <c r="D4" s="192"/>
      <c r="E4" s="6" t="s">
        <v>4</v>
      </c>
      <c r="F4" s="183"/>
      <c r="G4" s="7" t="s">
        <v>103</v>
      </c>
      <c r="H4" s="20" t="s">
        <v>104</v>
      </c>
      <c r="I4" s="26" t="s">
        <v>108</v>
      </c>
      <c r="J4" s="183"/>
      <c r="K4" s="185"/>
    </row>
    <row r="5" spans="1:11" ht="13.5" thickBot="1">
      <c r="A5" s="147" t="s">
        <v>98</v>
      </c>
      <c r="B5" s="148"/>
      <c r="C5" s="148"/>
      <c r="D5" s="148"/>
      <c r="E5" s="148"/>
      <c r="F5" s="148"/>
      <c r="G5" s="148"/>
      <c r="H5" s="148"/>
      <c r="I5" s="148"/>
      <c r="J5" s="148"/>
      <c r="K5" s="149"/>
    </row>
    <row r="6" spans="1:11" ht="12.75">
      <c r="A6" s="8" t="s">
        <v>58</v>
      </c>
      <c r="B6" s="9" t="s">
        <v>59</v>
      </c>
      <c r="C6" s="10" t="s">
        <v>60</v>
      </c>
      <c r="D6" s="9" t="s">
        <v>11</v>
      </c>
      <c r="E6" s="9" t="s">
        <v>19</v>
      </c>
      <c r="F6" s="9">
        <v>95</v>
      </c>
      <c r="G6" s="21">
        <v>60.35</v>
      </c>
      <c r="H6" s="21">
        <v>58.68</v>
      </c>
      <c r="I6" s="30">
        <f aca="true" t="shared" si="0" ref="I6:I32">SUM(G6:H6)</f>
        <v>119.03</v>
      </c>
      <c r="J6" s="9">
        <v>96</v>
      </c>
      <c r="K6" s="31">
        <f aca="true" t="shared" si="1" ref="K6:K32">F6+I6+J6</f>
        <v>310.03</v>
      </c>
    </row>
    <row r="7" spans="1:11" ht="12.75">
      <c r="A7" s="11" t="s">
        <v>39</v>
      </c>
      <c r="B7" s="12" t="s">
        <v>40</v>
      </c>
      <c r="C7" s="13" t="s">
        <v>41</v>
      </c>
      <c r="D7" s="12" t="s">
        <v>11</v>
      </c>
      <c r="E7" s="12" t="s">
        <v>19</v>
      </c>
      <c r="F7" s="12">
        <v>100</v>
      </c>
      <c r="G7" s="22">
        <v>57.18</v>
      </c>
      <c r="H7" s="22">
        <v>51.32</v>
      </c>
      <c r="I7" s="28">
        <f t="shared" si="0"/>
        <v>108.5</v>
      </c>
      <c r="J7" s="12">
        <v>100</v>
      </c>
      <c r="K7" s="32">
        <f t="shared" si="1"/>
        <v>308.5</v>
      </c>
    </row>
    <row r="8" spans="1:11" ht="12.75">
      <c r="A8" s="11" t="s">
        <v>53</v>
      </c>
      <c r="B8" s="12" t="s">
        <v>65</v>
      </c>
      <c r="C8" s="13" t="s">
        <v>25</v>
      </c>
      <c r="D8" s="12" t="s">
        <v>11</v>
      </c>
      <c r="E8" s="12" t="s">
        <v>19</v>
      </c>
      <c r="F8" s="12">
        <v>95</v>
      </c>
      <c r="G8" s="22">
        <v>59.73</v>
      </c>
      <c r="H8" s="22">
        <v>57.54</v>
      </c>
      <c r="I8" s="28">
        <f t="shared" si="0"/>
        <v>117.27</v>
      </c>
      <c r="J8" s="12">
        <v>96</v>
      </c>
      <c r="K8" s="32">
        <f t="shared" si="1"/>
        <v>308.27</v>
      </c>
    </row>
    <row r="9" spans="1:11" ht="12.75">
      <c r="A9" s="11" t="s">
        <v>36</v>
      </c>
      <c r="B9" s="12" t="s">
        <v>37</v>
      </c>
      <c r="C9" s="13" t="s">
        <v>38</v>
      </c>
      <c r="D9" s="12" t="s">
        <v>11</v>
      </c>
      <c r="E9" s="12" t="s">
        <v>12</v>
      </c>
      <c r="F9" s="12">
        <v>100</v>
      </c>
      <c r="G9" s="22">
        <v>56.75</v>
      </c>
      <c r="H9" s="22">
        <v>53.09</v>
      </c>
      <c r="I9" s="28">
        <f>SUM(G9:H9)</f>
        <v>109.84</v>
      </c>
      <c r="J9" s="12">
        <v>98</v>
      </c>
      <c r="K9" s="32">
        <f>F9+I9+J9</f>
        <v>307.84000000000003</v>
      </c>
    </row>
    <row r="10" spans="1:11" ht="12.75">
      <c r="A10" s="11" t="s">
        <v>23</v>
      </c>
      <c r="B10" s="12" t="s">
        <v>24</v>
      </c>
      <c r="C10" s="13" t="s">
        <v>25</v>
      </c>
      <c r="D10" s="12" t="s">
        <v>11</v>
      </c>
      <c r="E10" s="12" t="s">
        <v>19</v>
      </c>
      <c r="F10" s="12">
        <v>100</v>
      </c>
      <c r="G10" s="22">
        <v>58.02</v>
      </c>
      <c r="H10" s="22">
        <v>54.67</v>
      </c>
      <c r="I10" s="28">
        <f t="shared" si="0"/>
        <v>112.69</v>
      </c>
      <c r="J10" s="12">
        <v>92</v>
      </c>
      <c r="K10" s="32">
        <f t="shared" si="1"/>
        <v>304.69</v>
      </c>
    </row>
    <row r="11" spans="1:11" ht="12.75">
      <c r="A11" s="17" t="s">
        <v>81</v>
      </c>
      <c r="B11" s="12" t="s">
        <v>82</v>
      </c>
      <c r="C11" s="13" t="s">
        <v>18</v>
      </c>
      <c r="D11" s="12" t="s">
        <v>11</v>
      </c>
      <c r="E11" s="12" t="s">
        <v>19</v>
      </c>
      <c r="F11" s="12">
        <v>90</v>
      </c>
      <c r="G11" s="22">
        <v>57.6</v>
      </c>
      <c r="H11" s="22">
        <v>55.43</v>
      </c>
      <c r="I11" s="28">
        <f t="shared" si="0"/>
        <v>113.03</v>
      </c>
      <c r="J11" s="12">
        <v>100</v>
      </c>
      <c r="K11" s="32">
        <f t="shared" si="1"/>
        <v>303.03</v>
      </c>
    </row>
    <row r="12" spans="1:11" ht="12.75">
      <c r="A12" s="11" t="s">
        <v>42</v>
      </c>
      <c r="B12" s="12" t="s">
        <v>43</v>
      </c>
      <c r="C12" s="13" t="s">
        <v>33</v>
      </c>
      <c r="D12" s="12" t="s">
        <v>11</v>
      </c>
      <c r="E12" s="12" t="s">
        <v>19</v>
      </c>
      <c r="F12" s="12">
        <v>95</v>
      </c>
      <c r="G12" s="22">
        <v>56.05</v>
      </c>
      <c r="H12" s="22">
        <v>54.12</v>
      </c>
      <c r="I12" s="28">
        <f t="shared" si="0"/>
        <v>110.16999999999999</v>
      </c>
      <c r="J12" s="12">
        <v>94</v>
      </c>
      <c r="K12" s="32">
        <f t="shared" si="1"/>
        <v>299.16999999999996</v>
      </c>
    </row>
    <row r="13" spans="1:11" ht="12.75">
      <c r="A13" s="11" t="s">
        <v>83</v>
      </c>
      <c r="B13" s="12" t="s">
        <v>84</v>
      </c>
      <c r="C13" s="13" t="s">
        <v>25</v>
      </c>
      <c r="D13" s="12" t="s">
        <v>11</v>
      </c>
      <c r="E13" s="12" t="s">
        <v>19</v>
      </c>
      <c r="F13" s="12">
        <v>95</v>
      </c>
      <c r="G13" s="22">
        <v>52.69</v>
      </c>
      <c r="H13" s="22">
        <v>49.82</v>
      </c>
      <c r="I13" s="28">
        <f t="shared" si="0"/>
        <v>102.50999999999999</v>
      </c>
      <c r="J13" s="12">
        <v>98</v>
      </c>
      <c r="K13" s="32">
        <f t="shared" si="1"/>
        <v>295.51</v>
      </c>
    </row>
    <row r="14" spans="1:11" ht="12.75">
      <c r="A14" s="11" t="s">
        <v>61</v>
      </c>
      <c r="B14" s="12" t="s">
        <v>62</v>
      </c>
      <c r="C14" s="13" t="s">
        <v>25</v>
      </c>
      <c r="D14" s="12" t="s">
        <v>11</v>
      </c>
      <c r="E14" s="12" t="s">
        <v>19</v>
      </c>
      <c r="F14" s="12">
        <v>95</v>
      </c>
      <c r="G14" s="22">
        <v>50.05</v>
      </c>
      <c r="H14" s="22">
        <v>49.65</v>
      </c>
      <c r="I14" s="28">
        <f t="shared" si="0"/>
        <v>99.69999999999999</v>
      </c>
      <c r="J14" s="12">
        <v>98</v>
      </c>
      <c r="K14" s="32">
        <f t="shared" si="1"/>
        <v>292.7</v>
      </c>
    </row>
    <row r="15" spans="1:11" ht="12.75">
      <c r="A15" s="11" t="s">
        <v>66</v>
      </c>
      <c r="B15" s="12" t="s">
        <v>67</v>
      </c>
      <c r="C15" s="13" t="s">
        <v>25</v>
      </c>
      <c r="D15" s="12" t="s">
        <v>11</v>
      </c>
      <c r="E15" s="12" t="s">
        <v>19</v>
      </c>
      <c r="F15" s="12">
        <v>85</v>
      </c>
      <c r="G15" s="22">
        <v>54.2</v>
      </c>
      <c r="H15" s="22">
        <v>53.45</v>
      </c>
      <c r="I15" s="28">
        <f t="shared" si="0"/>
        <v>107.65</v>
      </c>
      <c r="J15" s="12">
        <v>100</v>
      </c>
      <c r="K15" s="32">
        <f t="shared" si="1"/>
        <v>292.65</v>
      </c>
    </row>
    <row r="16" spans="1:11" ht="12.75">
      <c r="A16" s="11" t="s">
        <v>34</v>
      </c>
      <c r="B16" s="12" t="s">
        <v>35</v>
      </c>
      <c r="C16" s="13" t="s">
        <v>25</v>
      </c>
      <c r="D16" s="12" t="s">
        <v>11</v>
      </c>
      <c r="E16" s="12" t="s">
        <v>19</v>
      </c>
      <c r="F16" s="12">
        <v>85</v>
      </c>
      <c r="G16" s="22">
        <v>54.99</v>
      </c>
      <c r="H16" s="22">
        <v>54.42</v>
      </c>
      <c r="I16" s="28">
        <f t="shared" si="0"/>
        <v>109.41</v>
      </c>
      <c r="J16" s="12">
        <v>98</v>
      </c>
      <c r="K16" s="32">
        <f t="shared" si="1"/>
        <v>292.40999999999997</v>
      </c>
    </row>
    <row r="17" spans="1:11" ht="12.75">
      <c r="A17" s="11" t="s">
        <v>26</v>
      </c>
      <c r="B17" s="12" t="s">
        <v>27</v>
      </c>
      <c r="C17" s="13" t="s">
        <v>25</v>
      </c>
      <c r="D17" s="12" t="s">
        <v>11</v>
      </c>
      <c r="E17" s="12" t="s">
        <v>19</v>
      </c>
      <c r="F17" s="12">
        <v>70</v>
      </c>
      <c r="G17" s="22">
        <v>60.96</v>
      </c>
      <c r="H17" s="22">
        <v>59</v>
      </c>
      <c r="I17" s="28">
        <f t="shared" si="0"/>
        <v>119.96000000000001</v>
      </c>
      <c r="J17" s="12">
        <v>100</v>
      </c>
      <c r="K17" s="32">
        <f t="shared" si="1"/>
        <v>289.96000000000004</v>
      </c>
    </row>
    <row r="18" spans="1:11" ht="12.75">
      <c r="A18" s="11" t="s">
        <v>31</v>
      </c>
      <c r="B18" s="12" t="s">
        <v>32</v>
      </c>
      <c r="C18" s="13" t="s">
        <v>33</v>
      </c>
      <c r="D18" s="12" t="s">
        <v>11</v>
      </c>
      <c r="E18" s="12" t="s">
        <v>12</v>
      </c>
      <c r="F18" s="12">
        <v>95</v>
      </c>
      <c r="G18" s="22">
        <v>53.79</v>
      </c>
      <c r="H18" s="22">
        <v>50.96</v>
      </c>
      <c r="I18" s="28">
        <f t="shared" si="0"/>
        <v>104.75</v>
      </c>
      <c r="J18" s="12">
        <v>90</v>
      </c>
      <c r="K18" s="32">
        <f t="shared" si="1"/>
        <v>289.75</v>
      </c>
    </row>
    <row r="19" spans="1:11" ht="12.75">
      <c r="A19" s="11" t="s">
        <v>88</v>
      </c>
      <c r="B19" s="12" t="s">
        <v>89</v>
      </c>
      <c r="C19" s="13" t="s">
        <v>33</v>
      </c>
      <c r="D19" s="12" t="s">
        <v>11</v>
      </c>
      <c r="E19" s="12" t="s">
        <v>19</v>
      </c>
      <c r="F19" s="12">
        <v>85</v>
      </c>
      <c r="G19" s="22">
        <v>53.65</v>
      </c>
      <c r="H19" s="22">
        <v>50.66</v>
      </c>
      <c r="I19" s="28">
        <f t="shared" si="0"/>
        <v>104.31</v>
      </c>
      <c r="J19" s="12">
        <v>94</v>
      </c>
      <c r="K19" s="32">
        <f t="shared" si="1"/>
        <v>283.31</v>
      </c>
    </row>
    <row r="20" spans="1:11" ht="12.75">
      <c r="A20" s="11" t="s">
        <v>8</v>
      </c>
      <c r="B20" s="12" t="s">
        <v>9</v>
      </c>
      <c r="C20" s="13" t="s">
        <v>10</v>
      </c>
      <c r="D20" s="12" t="s">
        <v>99</v>
      </c>
      <c r="E20" s="12" t="s">
        <v>12</v>
      </c>
      <c r="F20" s="12">
        <v>90</v>
      </c>
      <c r="G20" s="22">
        <v>50.63</v>
      </c>
      <c r="H20" s="22">
        <v>47.68</v>
      </c>
      <c r="I20" s="28">
        <f t="shared" si="0"/>
        <v>98.31</v>
      </c>
      <c r="J20" s="12">
        <v>94</v>
      </c>
      <c r="K20" s="32">
        <f t="shared" si="1"/>
        <v>282.31</v>
      </c>
    </row>
    <row r="21" spans="1:11" ht="12.75">
      <c r="A21" s="11" t="s">
        <v>44</v>
      </c>
      <c r="B21" s="12" t="s">
        <v>45</v>
      </c>
      <c r="C21" s="13" t="s">
        <v>30</v>
      </c>
      <c r="D21" s="12" t="s">
        <v>11</v>
      </c>
      <c r="E21" s="12" t="s">
        <v>19</v>
      </c>
      <c r="F21" s="12">
        <v>90</v>
      </c>
      <c r="G21" s="22">
        <v>54.73</v>
      </c>
      <c r="H21" s="22">
        <v>48.93</v>
      </c>
      <c r="I21" s="28">
        <f t="shared" si="0"/>
        <v>103.66</v>
      </c>
      <c r="J21" s="12">
        <v>88</v>
      </c>
      <c r="K21" s="32">
        <f t="shared" si="1"/>
        <v>281.65999999999997</v>
      </c>
    </row>
    <row r="22" spans="1:11" ht="12.75">
      <c r="A22" s="11" t="s">
        <v>15</v>
      </c>
      <c r="B22" s="12" t="s">
        <v>16</v>
      </c>
      <c r="C22" s="13" t="s">
        <v>18</v>
      </c>
      <c r="D22" s="12" t="s">
        <v>99</v>
      </c>
      <c r="E22" s="12" t="s">
        <v>19</v>
      </c>
      <c r="F22" s="12">
        <v>95</v>
      </c>
      <c r="G22" s="22">
        <v>51.98</v>
      </c>
      <c r="H22" s="22">
        <v>47.51</v>
      </c>
      <c r="I22" s="28">
        <f t="shared" si="0"/>
        <v>99.49</v>
      </c>
      <c r="J22" s="12">
        <v>86</v>
      </c>
      <c r="K22" s="32">
        <f t="shared" si="1"/>
        <v>280.49</v>
      </c>
    </row>
    <row r="23" spans="1:11" ht="12.75">
      <c r="A23" s="11" t="s">
        <v>28</v>
      </c>
      <c r="B23" s="12" t="s">
        <v>29</v>
      </c>
      <c r="C23" s="13" t="s">
        <v>30</v>
      </c>
      <c r="D23" s="12" t="s">
        <v>11</v>
      </c>
      <c r="E23" s="12" t="s">
        <v>19</v>
      </c>
      <c r="F23" s="12">
        <v>90</v>
      </c>
      <c r="G23" s="22">
        <v>54.13</v>
      </c>
      <c r="H23" s="22">
        <v>49.76</v>
      </c>
      <c r="I23" s="28">
        <f t="shared" si="0"/>
        <v>103.89</v>
      </c>
      <c r="J23" s="12">
        <v>86</v>
      </c>
      <c r="K23" s="32">
        <f t="shared" si="1"/>
        <v>279.89</v>
      </c>
    </row>
    <row r="24" spans="1:11" ht="12.75">
      <c r="A24" s="11" t="s">
        <v>85</v>
      </c>
      <c r="B24" s="12" t="s">
        <v>86</v>
      </c>
      <c r="C24" s="13" t="s">
        <v>87</v>
      </c>
      <c r="D24" s="12" t="s">
        <v>11</v>
      </c>
      <c r="E24" s="12" t="s">
        <v>19</v>
      </c>
      <c r="F24" s="12">
        <v>95</v>
      </c>
      <c r="G24" s="22">
        <v>46.56</v>
      </c>
      <c r="H24" s="22">
        <v>45.15</v>
      </c>
      <c r="I24" s="28">
        <f t="shared" si="0"/>
        <v>91.71000000000001</v>
      </c>
      <c r="J24" s="12">
        <v>92</v>
      </c>
      <c r="K24" s="32">
        <f t="shared" si="1"/>
        <v>278.71000000000004</v>
      </c>
    </row>
    <row r="25" spans="1:11" ht="12.75">
      <c r="A25" s="11" t="s">
        <v>77</v>
      </c>
      <c r="B25" s="12" t="s">
        <v>35</v>
      </c>
      <c r="C25" s="13" t="s">
        <v>22</v>
      </c>
      <c r="D25" s="12" t="s">
        <v>11</v>
      </c>
      <c r="E25" s="12" t="s">
        <v>19</v>
      </c>
      <c r="F25" s="12">
        <v>95</v>
      </c>
      <c r="G25" s="22">
        <v>44.85</v>
      </c>
      <c r="H25" s="22">
        <v>42.48</v>
      </c>
      <c r="I25" s="28">
        <f t="shared" si="0"/>
        <v>87.33</v>
      </c>
      <c r="J25" s="12">
        <v>88</v>
      </c>
      <c r="K25" s="32">
        <f t="shared" si="1"/>
        <v>270.33</v>
      </c>
    </row>
    <row r="26" spans="1:11" ht="12.75">
      <c r="A26" s="11" t="s">
        <v>63</v>
      </c>
      <c r="B26" s="12" t="s">
        <v>64</v>
      </c>
      <c r="C26" s="13" t="s">
        <v>38</v>
      </c>
      <c r="D26" s="12" t="s">
        <v>11</v>
      </c>
      <c r="E26" s="12" t="s">
        <v>12</v>
      </c>
      <c r="F26" s="12">
        <v>70</v>
      </c>
      <c r="G26" s="22">
        <v>50.29</v>
      </c>
      <c r="H26" s="22">
        <v>49.5</v>
      </c>
      <c r="I26" s="28">
        <f t="shared" si="0"/>
        <v>99.78999999999999</v>
      </c>
      <c r="J26" s="12">
        <v>94</v>
      </c>
      <c r="K26" s="32">
        <f t="shared" si="1"/>
        <v>263.78999999999996</v>
      </c>
    </row>
    <row r="27" spans="1:11" ht="12.75">
      <c r="A27" s="11" t="s">
        <v>93</v>
      </c>
      <c r="B27" s="12" t="s">
        <v>89</v>
      </c>
      <c r="C27" s="13" t="s">
        <v>33</v>
      </c>
      <c r="D27" s="12" t="s">
        <v>11</v>
      </c>
      <c r="E27" s="12" t="s">
        <v>12</v>
      </c>
      <c r="F27" s="12">
        <v>80</v>
      </c>
      <c r="G27" s="22">
        <v>45.04</v>
      </c>
      <c r="H27" s="22">
        <v>41.43</v>
      </c>
      <c r="I27" s="28">
        <f t="shared" si="0"/>
        <v>86.47</v>
      </c>
      <c r="J27" s="12">
        <v>96</v>
      </c>
      <c r="K27" s="32">
        <f t="shared" si="1"/>
        <v>262.47</v>
      </c>
    </row>
    <row r="28" spans="1:11" ht="12.75">
      <c r="A28" s="11" t="s">
        <v>28</v>
      </c>
      <c r="B28" s="12" t="s">
        <v>92</v>
      </c>
      <c r="C28" s="13" t="s">
        <v>30</v>
      </c>
      <c r="D28" s="12" t="s">
        <v>11</v>
      </c>
      <c r="E28" s="12" t="s">
        <v>19</v>
      </c>
      <c r="F28" s="12">
        <v>80</v>
      </c>
      <c r="G28" s="22">
        <v>49.51</v>
      </c>
      <c r="H28" s="22">
        <v>43.4</v>
      </c>
      <c r="I28" s="28">
        <f t="shared" si="0"/>
        <v>92.91</v>
      </c>
      <c r="J28" s="12">
        <v>88</v>
      </c>
      <c r="K28" s="32">
        <f t="shared" si="1"/>
        <v>260.90999999999997</v>
      </c>
    </row>
    <row r="29" spans="1:11" ht="12.75">
      <c r="A29" s="11" t="s">
        <v>73</v>
      </c>
      <c r="B29" s="12" t="s">
        <v>74</v>
      </c>
      <c r="C29" s="13" t="s">
        <v>33</v>
      </c>
      <c r="D29" s="12" t="s">
        <v>11</v>
      </c>
      <c r="E29" s="12" t="s">
        <v>19</v>
      </c>
      <c r="F29" s="12">
        <v>90</v>
      </c>
      <c r="G29" s="22">
        <v>43.08</v>
      </c>
      <c r="H29" s="22">
        <v>39.45</v>
      </c>
      <c r="I29" s="28">
        <f t="shared" si="0"/>
        <v>82.53</v>
      </c>
      <c r="J29" s="12">
        <v>86</v>
      </c>
      <c r="K29" s="32">
        <f t="shared" si="1"/>
        <v>258.53</v>
      </c>
    </row>
    <row r="30" spans="1:11" ht="12.75">
      <c r="A30" s="11" t="s">
        <v>13</v>
      </c>
      <c r="B30" s="12" t="s">
        <v>14</v>
      </c>
      <c r="C30" s="13" t="s">
        <v>10</v>
      </c>
      <c r="D30" s="12" t="s">
        <v>11</v>
      </c>
      <c r="E30" s="12" t="s">
        <v>12</v>
      </c>
      <c r="F30" s="12">
        <v>85</v>
      </c>
      <c r="G30" s="22">
        <v>46.86</v>
      </c>
      <c r="H30" s="22">
        <v>46.5</v>
      </c>
      <c r="I30" s="28">
        <f t="shared" si="0"/>
        <v>93.36</v>
      </c>
      <c r="J30" s="12">
        <v>80</v>
      </c>
      <c r="K30" s="32">
        <f t="shared" si="1"/>
        <v>258.36</v>
      </c>
    </row>
    <row r="31" spans="1:11" ht="12.75">
      <c r="A31" s="11" t="s">
        <v>75</v>
      </c>
      <c r="B31" s="12" t="s">
        <v>76</v>
      </c>
      <c r="C31" s="13" t="s">
        <v>25</v>
      </c>
      <c r="D31" s="12" t="s">
        <v>11</v>
      </c>
      <c r="E31" s="12" t="s">
        <v>19</v>
      </c>
      <c r="F31" s="12">
        <v>80</v>
      </c>
      <c r="G31" s="22">
        <v>43.42</v>
      </c>
      <c r="H31" s="22">
        <v>43.22</v>
      </c>
      <c r="I31" s="28">
        <f t="shared" si="0"/>
        <v>86.64</v>
      </c>
      <c r="J31" s="12">
        <v>84</v>
      </c>
      <c r="K31" s="32">
        <f t="shared" si="1"/>
        <v>250.64</v>
      </c>
    </row>
    <row r="32" spans="1:11" ht="13.5" thickBot="1">
      <c r="A32" s="14" t="s">
        <v>46</v>
      </c>
      <c r="B32" s="15" t="s">
        <v>47</v>
      </c>
      <c r="C32" s="16" t="s">
        <v>48</v>
      </c>
      <c r="D32" s="15" t="s">
        <v>11</v>
      </c>
      <c r="E32" s="15" t="s">
        <v>19</v>
      </c>
      <c r="F32" s="15">
        <v>60</v>
      </c>
      <c r="G32" s="23">
        <v>46.97</v>
      </c>
      <c r="H32" s="23">
        <v>44.56</v>
      </c>
      <c r="I32" s="34">
        <f t="shared" si="0"/>
        <v>91.53</v>
      </c>
      <c r="J32" s="15">
        <v>92</v>
      </c>
      <c r="K32" s="33">
        <f t="shared" si="1"/>
        <v>243.53</v>
      </c>
    </row>
    <row r="33" spans="1:11" ht="13.5" thickBot="1">
      <c r="A33" s="147" t="s">
        <v>97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9"/>
    </row>
    <row r="34" spans="1:11" ht="12.75">
      <c r="A34" s="8" t="s">
        <v>68</v>
      </c>
      <c r="B34" s="9" t="s">
        <v>69</v>
      </c>
      <c r="C34" s="10" t="s">
        <v>25</v>
      </c>
      <c r="D34" s="9" t="s">
        <v>11</v>
      </c>
      <c r="E34" s="9" t="s">
        <v>19</v>
      </c>
      <c r="F34" s="9">
        <v>100</v>
      </c>
      <c r="G34" s="21">
        <v>46.7</v>
      </c>
      <c r="H34" s="21">
        <v>45.86</v>
      </c>
      <c r="I34" s="27">
        <f aca="true" t="shared" si="2" ref="I34:I45">SUM(G34:H34)</f>
        <v>92.56</v>
      </c>
      <c r="J34" s="9">
        <v>100</v>
      </c>
      <c r="K34" s="31">
        <f aca="true" t="shared" si="3" ref="K34:K45">F34+I34+J34</f>
        <v>292.56</v>
      </c>
    </row>
    <row r="35" spans="1:11" ht="12.75">
      <c r="A35" s="11" t="s">
        <v>49</v>
      </c>
      <c r="B35" s="12" t="s">
        <v>50</v>
      </c>
      <c r="C35" s="13" t="s">
        <v>33</v>
      </c>
      <c r="D35" s="12" t="s">
        <v>11</v>
      </c>
      <c r="E35" s="12" t="s">
        <v>19</v>
      </c>
      <c r="F35" s="12">
        <v>90</v>
      </c>
      <c r="G35" s="22">
        <v>53.05</v>
      </c>
      <c r="H35" s="22">
        <v>51.66</v>
      </c>
      <c r="I35" s="28">
        <f t="shared" si="2"/>
        <v>104.71</v>
      </c>
      <c r="J35" s="12">
        <v>92</v>
      </c>
      <c r="K35" s="32">
        <f t="shared" si="3"/>
        <v>286.71</v>
      </c>
    </row>
    <row r="36" spans="1:11" ht="12.75">
      <c r="A36" s="11" t="s">
        <v>55</v>
      </c>
      <c r="B36" s="12" t="s">
        <v>56</v>
      </c>
      <c r="C36" s="13" t="s">
        <v>10</v>
      </c>
      <c r="D36" s="12" t="s">
        <v>100</v>
      </c>
      <c r="E36" s="12" t="s">
        <v>19</v>
      </c>
      <c r="F36" s="12">
        <v>85</v>
      </c>
      <c r="G36" s="22">
        <v>53.91</v>
      </c>
      <c r="H36" s="22">
        <v>50.47</v>
      </c>
      <c r="I36" s="28">
        <f t="shared" si="2"/>
        <v>104.38</v>
      </c>
      <c r="J36" s="12">
        <v>94</v>
      </c>
      <c r="K36" s="32">
        <f t="shared" si="3"/>
        <v>283.38</v>
      </c>
    </row>
    <row r="37" spans="1:11" ht="12.75">
      <c r="A37" s="11" t="s">
        <v>70</v>
      </c>
      <c r="B37" s="12" t="s">
        <v>69</v>
      </c>
      <c r="C37" s="13" t="s">
        <v>25</v>
      </c>
      <c r="D37" s="12" t="s">
        <v>11</v>
      </c>
      <c r="E37" s="12" t="s">
        <v>19</v>
      </c>
      <c r="F37" s="12">
        <v>100</v>
      </c>
      <c r="G37" s="22">
        <v>48.28</v>
      </c>
      <c r="H37" s="22">
        <v>48.05</v>
      </c>
      <c r="I37" s="28">
        <f t="shared" si="2"/>
        <v>96.33</v>
      </c>
      <c r="J37" s="12">
        <v>80</v>
      </c>
      <c r="K37" s="32">
        <f t="shared" si="3"/>
        <v>276.33</v>
      </c>
    </row>
    <row r="38" spans="1:11" ht="12.75">
      <c r="A38" s="11" t="s">
        <v>71</v>
      </c>
      <c r="B38" s="12" t="s">
        <v>72</v>
      </c>
      <c r="C38" s="13" t="s">
        <v>25</v>
      </c>
      <c r="D38" s="12" t="s">
        <v>11</v>
      </c>
      <c r="E38" s="12" t="s">
        <v>19</v>
      </c>
      <c r="F38" s="12">
        <v>100</v>
      </c>
      <c r="G38" s="22">
        <v>47.35</v>
      </c>
      <c r="H38" s="22">
        <v>46.1</v>
      </c>
      <c r="I38" s="28">
        <f t="shared" si="2"/>
        <v>93.45</v>
      </c>
      <c r="J38" s="12">
        <v>82</v>
      </c>
      <c r="K38" s="32">
        <f t="shared" si="3"/>
        <v>275.45</v>
      </c>
    </row>
    <row r="39" spans="1:11" ht="12.75">
      <c r="A39" s="11" t="s">
        <v>90</v>
      </c>
      <c r="B39" s="12" t="s">
        <v>91</v>
      </c>
      <c r="C39" s="13" t="s">
        <v>25</v>
      </c>
      <c r="D39" s="12" t="s">
        <v>11</v>
      </c>
      <c r="E39" s="12" t="s">
        <v>19</v>
      </c>
      <c r="F39" s="12">
        <v>100</v>
      </c>
      <c r="G39" s="22">
        <v>47.19</v>
      </c>
      <c r="H39" s="22">
        <v>46.57</v>
      </c>
      <c r="I39" s="28">
        <f t="shared" si="2"/>
        <v>93.75999999999999</v>
      </c>
      <c r="J39" s="12">
        <v>76</v>
      </c>
      <c r="K39" s="32">
        <f t="shared" si="3"/>
        <v>269.76</v>
      </c>
    </row>
    <row r="40" spans="1:11" ht="12.75">
      <c r="A40" s="11" t="s">
        <v>51</v>
      </c>
      <c r="B40" s="12" t="s">
        <v>52</v>
      </c>
      <c r="C40" s="13" t="s">
        <v>25</v>
      </c>
      <c r="D40" s="12" t="s">
        <v>11</v>
      </c>
      <c r="E40" s="12" t="s">
        <v>19</v>
      </c>
      <c r="F40" s="12">
        <v>95</v>
      </c>
      <c r="G40" s="22">
        <v>44.6</v>
      </c>
      <c r="H40" s="22">
        <v>42.5</v>
      </c>
      <c r="I40" s="28">
        <f t="shared" si="2"/>
        <v>87.1</v>
      </c>
      <c r="J40" s="12">
        <v>84</v>
      </c>
      <c r="K40" s="32">
        <f t="shared" si="3"/>
        <v>266.1</v>
      </c>
    </row>
    <row r="41" spans="1:11" ht="12.75">
      <c r="A41" s="11" t="s">
        <v>20</v>
      </c>
      <c r="B41" s="12" t="s">
        <v>21</v>
      </c>
      <c r="C41" s="13" t="s">
        <v>22</v>
      </c>
      <c r="D41" s="12" t="s">
        <v>11</v>
      </c>
      <c r="E41" s="12" t="s">
        <v>19</v>
      </c>
      <c r="F41" s="12">
        <v>95</v>
      </c>
      <c r="G41" s="22">
        <v>41.26</v>
      </c>
      <c r="H41" s="22">
        <v>38.48</v>
      </c>
      <c r="I41" s="28">
        <f t="shared" si="2"/>
        <v>79.74</v>
      </c>
      <c r="J41" s="12">
        <v>86</v>
      </c>
      <c r="K41" s="32">
        <f t="shared" si="3"/>
        <v>260.74</v>
      </c>
    </row>
    <row r="42" spans="1:11" ht="12.75">
      <c r="A42" s="11" t="s">
        <v>53</v>
      </c>
      <c r="B42" s="12" t="s">
        <v>54</v>
      </c>
      <c r="C42" s="13" t="s">
        <v>25</v>
      </c>
      <c r="D42" s="12" t="s">
        <v>11</v>
      </c>
      <c r="E42" s="12" t="s">
        <v>19</v>
      </c>
      <c r="F42" s="12">
        <v>85</v>
      </c>
      <c r="G42" s="22">
        <v>40.13</v>
      </c>
      <c r="H42" s="22">
        <v>39.91</v>
      </c>
      <c r="I42" s="28">
        <f>SUM(G42:H42)</f>
        <v>80.03999999999999</v>
      </c>
      <c r="J42" s="12">
        <v>94</v>
      </c>
      <c r="K42" s="32">
        <f t="shared" si="3"/>
        <v>259.03999999999996</v>
      </c>
    </row>
    <row r="43" spans="1:11" ht="12.75">
      <c r="A43" s="11" t="s">
        <v>94</v>
      </c>
      <c r="B43" s="12" t="s">
        <v>95</v>
      </c>
      <c r="C43" s="13" t="s">
        <v>10</v>
      </c>
      <c r="D43" s="12" t="s">
        <v>101</v>
      </c>
      <c r="E43" s="12" t="s">
        <v>96</v>
      </c>
      <c r="F43" s="12">
        <v>85</v>
      </c>
      <c r="G43" s="22">
        <v>33.4</v>
      </c>
      <c r="H43" s="22">
        <v>32.22</v>
      </c>
      <c r="I43" s="28">
        <f>SUM(G43:H43)</f>
        <v>65.62</v>
      </c>
      <c r="J43" s="12">
        <v>98</v>
      </c>
      <c r="K43" s="32">
        <f>F43+I43+J43</f>
        <v>248.62</v>
      </c>
    </row>
    <row r="44" spans="1:11" ht="12.75">
      <c r="A44" s="11" t="s">
        <v>51</v>
      </c>
      <c r="B44" s="12" t="s">
        <v>57</v>
      </c>
      <c r="C44" s="13" t="s">
        <v>25</v>
      </c>
      <c r="D44" s="12" t="s">
        <v>11</v>
      </c>
      <c r="E44" s="12" t="s">
        <v>19</v>
      </c>
      <c r="F44" s="12">
        <v>85</v>
      </c>
      <c r="G44" s="22">
        <v>39.44</v>
      </c>
      <c r="H44" s="22">
        <v>39.12</v>
      </c>
      <c r="I44" s="28">
        <f t="shared" si="2"/>
        <v>78.56</v>
      </c>
      <c r="J44" s="12">
        <v>84</v>
      </c>
      <c r="K44" s="32">
        <f t="shared" si="3"/>
        <v>247.56</v>
      </c>
    </row>
    <row r="45" spans="1:11" ht="13.5" thickBot="1">
      <c r="A45" s="14" t="s">
        <v>78</v>
      </c>
      <c r="B45" s="15" t="s">
        <v>79</v>
      </c>
      <c r="C45" s="16" t="s">
        <v>80</v>
      </c>
      <c r="D45" s="15" t="s">
        <v>11</v>
      </c>
      <c r="E45" s="15" t="s">
        <v>19</v>
      </c>
      <c r="F45" s="15">
        <v>85</v>
      </c>
      <c r="G45" s="23">
        <v>44.11</v>
      </c>
      <c r="H45" s="23">
        <v>43.89</v>
      </c>
      <c r="I45" s="29">
        <f t="shared" si="2"/>
        <v>88</v>
      </c>
      <c r="J45" s="15">
        <v>72</v>
      </c>
      <c r="K45" s="33">
        <f t="shared" si="3"/>
        <v>245</v>
      </c>
    </row>
  </sheetData>
  <mergeCells count="11">
    <mergeCell ref="A1:G1"/>
    <mergeCell ref="A3:A4"/>
    <mergeCell ref="B3:B4"/>
    <mergeCell ref="C3:C4"/>
    <mergeCell ref="D3:D4"/>
    <mergeCell ref="F3:F4"/>
    <mergeCell ref="A5:K5"/>
    <mergeCell ref="A33:K33"/>
    <mergeCell ref="G3:I3"/>
    <mergeCell ref="J3:J4"/>
    <mergeCell ref="K3:K4"/>
  </mergeCells>
  <printOptions/>
  <pageMargins left="0.75" right="0.75" top="1" bottom="1" header="0.4921259845" footer="0.492125984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Castig</dc:creator>
  <cp:keywords/>
  <dc:description/>
  <cp:lastModifiedBy>MH</cp:lastModifiedBy>
  <cp:lastPrinted>2008-05-03T17:15:04Z</cp:lastPrinted>
  <dcterms:created xsi:type="dcterms:W3CDTF">2005-07-02T09:59:45Z</dcterms:created>
  <dcterms:modified xsi:type="dcterms:W3CDTF">2008-05-03T17:16:45Z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