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<sst xmlns="http://schemas.openxmlformats.org/spreadsheetml/2006/main" count="104" uniqueCount="59">
  <si>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</si>
  <si>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</si>
  <si>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</si>
  <si>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</si>
  <si>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</si>
  <si>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</si>
  <si>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</si>
  <si>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</si>
  <si>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</si>
  <si>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</si>
  <si>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</si>
  <si>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</si>
  <si>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</si>
  <si>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</si>
  <si>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</si>
  <si>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</si>
  <si>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</si>
  <si>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</si>
  <si>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</si>
  <si>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</si>
  <si>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</si>
  <si>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Hüter</t>
  </si>
  <si>
    <t>Torsten</t>
  </si>
  <si>
    <t>SC Borussia Friedr.</t>
  </si>
  <si>
    <t>VDSF</t>
  </si>
  <si>
    <t>LM</t>
  </si>
  <si>
    <t>S</t>
  </si>
  <si>
    <t>Weigel</t>
  </si>
  <si>
    <t>Thomas</t>
  </si>
  <si>
    <t>Reiß</t>
  </si>
  <si>
    <t>Manfred</t>
  </si>
  <si>
    <t>OG Hessenwinkel</t>
  </si>
  <si>
    <t>Behlert</t>
  </si>
  <si>
    <t>Detlef</t>
  </si>
  <si>
    <t>AF Wendenschloss</t>
  </si>
  <si>
    <t>Wagner</t>
  </si>
  <si>
    <t>Frank</t>
  </si>
  <si>
    <t>Schulz</t>
  </si>
  <si>
    <t>Steffen</t>
  </si>
  <si>
    <t>Feldmann</t>
  </si>
  <si>
    <t xml:space="preserve"> Reik</t>
  </si>
  <si>
    <t>Heine</t>
  </si>
  <si>
    <t>Jens</t>
  </si>
  <si>
    <t>Patt</t>
  </si>
  <si>
    <t>Friedrich</t>
  </si>
  <si>
    <t>Christoph</t>
  </si>
  <si>
    <t>Oelke</t>
  </si>
  <si>
    <t>Heinz</t>
  </si>
  <si>
    <t>Havranek</t>
  </si>
  <si>
    <t>Käthe</t>
  </si>
  <si>
    <t>Pätzold</t>
  </si>
  <si>
    <t>Erik</t>
  </si>
  <si>
    <t>FK</t>
  </si>
  <si>
    <t>Ergebnisliste Castingsport-Sommer Turnier am 14. Juli 2013 Sportforum Berlin</t>
  </si>
  <si>
    <t>AF Hohenschönhausen</t>
  </si>
  <si>
    <t>Magdeburger AV</t>
  </si>
  <si>
    <t>AV Wendenschloss</t>
  </si>
  <si>
    <t>LAV</t>
  </si>
  <si>
    <t>CJM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</si>
</sst>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shrinkToFit="1"/>
      <protection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4" fontId="7" fillId="0" borderId="12" xfId="0" applyNumberFormat="1" applyFont="1" applyFill="1" applyBorder="1" applyAlignment="1" applyProtection="1">
      <alignment horizontal="center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7"/>
  <sheetViews>
    <sheetView tabSelected="1" zoomScalePageLayoutView="0" workbookViewId="0" topLeftCell="A1">
      <selection activeCell="A19" sqref="A19"/>
    </sheetView>
  </sheetViews>
  <sheetFormatPr defaultColWidth="10.00390625" defaultRowHeight="12.75"/>
  <cols>
    <col min="1" max="1" width="15.421875" style="25" customWidth="1"/>
    <col min="2" max="2" width="11.7109375" style="25" customWidth="1"/>
    <col min="3" max="3" width="15.57421875" style="25" customWidth="1"/>
    <col min="4" max="5" width="4.57421875" style="6" customWidth="1"/>
    <col min="6" max="6" width="8.00390625" style="1" customWidth="1"/>
    <col min="7" max="7" width="8.140625" style="3" customWidth="1"/>
    <col min="8" max="8" width="8.421875" style="2" customWidth="1"/>
    <col min="9" max="9" width="7.8515625" style="3" customWidth="1"/>
    <col min="10" max="10" width="6.57421875" style="7" customWidth="1"/>
    <col min="11" max="11" width="7.57421875" style="7" customWidth="1"/>
    <col min="12" max="12" width="6.7109375" style="3" customWidth="1"/>
    <col min="13" max="14" width="9.421875" style="4" customWidth="1"/>
    <col min="15" max="15" width="3.421875" style="6" customWidth="1"/>
    <col min="16" max="16" width="9.421875" style="5" customWidth="1"/>
    <col min="17" max="17" width="3.8515625" style="46" customWidth="1"/>
    <col min="18" max="18" width="15.421875" style="25" customWidth="1"/>
    <col min="19" max="19" width="11.7109375" style="25" customWidth="1"/>
    <col min="20" max="20" width="15.57421875" style="25" customWidth="1"/>
    <col min="21" max="21" width="5.28125" style="6" customWidth="1"/>
    <col min="22" max="22" width="7.421875" style="3" customWidth="1"/>
    <col min="23" max="23" width="7.140625" style="3" customWidth="1"/>
    <col min="24" max="24" width="7.7109375" style="37" customWidth="1"/>
    <col min="25" max="25" width="7.140625" style="3" customWidth="1"/>
    <col min="26" max="26" width="8.28125" style="5" customWidth="1"/>
    <col min="27" max="27" width="9.140625" style="4" customWidth="1"/>
    <col min="28" max="28" width="3.421875" style="6" customWidth="1"/>
    <col min="29" max="16384" width="10.00390625" style="5" customWidth="1"/>
  </cols>
  <sheetData>
    <row r="1" spans="1:28" s="13" customFormat="1" ht="15.7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0"/>
      <c r="M1" s="11"/>
      <c r="N1" s="12" t="s">
        <v>16</v>
      </c>
      <c r="O1" s="43"/>
      <c r="Q1" s="45"/>
      <c r="R1" s="58" t="str">
        <f>A1</f>
        <v>Ergebnisliste Castingsport-Sommer Turnier am 14. Juli 2013 Sportforum Berlin</v>
      </c>
      <c r="S1" s="58"/>
      <c r="T1" s="58"/>
      <c r="U1" s="58"/>
      <c r="V1" s="58"/>
      <c r="W1" s="58"/>
      <c r="X1" s="58"/>
      <c r="Y1" s="58"/>
      <c r="Z1" s="58"/>
      <c r="AA1" s="58"/>
      <c r="AB1" s="53"/>
    </row>
    <row r="2" spans="1:28" s="13" customFormat="1" ht="12.75">
      <c r="A2" s="23"/>
      <c r="B2" s="23"/>
      <c r="C2" s="23"/>
      <c r="D2" s="14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45"/>
      <c r="R2" s="23"/>
      <c r="S2" s="23"/>
      <c r="T2" s="23"/>
      <c r="U2" s="14"/>
      <c r="V2" s="10"/>
      <c r="W2" s="10"/>
      <c r="X2" s="34"/>
      <c r="Y2" s="10"/>
      <c r="AA2" s="11"/>
      <c r="AB2" s="14"/>
    </row>
    <row r="3" spans="1:140" s="24" customFormat="1" ht="13.5" customHeight="1">
      <c r="A3" s="24" t="s">
        <v>0</v>
      </c>
      <c r="B3" s="24" t="s">
        <v>1</v>
      </c>
      <c r="C3" s="24" t="s">
        <v>2</v>
      </c>
      <c r="E3" s="28" t="s">
        <v>3</v>
      </c>
      <c r="F3" s="52" t="s">
        <v>4</v>
      </c>
      <c r="G3" s="59" t="s">
        <v>5</v>
      </c>
      <c r="H3" s="65"/>
      <c r="I3" s="65"/>
      <c r="J3" s="52" t="s">
        <v>13</v>
      </c>
      <c r="K3" s="52" t="s">
        <v>19</v>
      </c>
      <c r="L3" s="59" t="s">
        <v>18</v>
      </c>
      <c r="M3" s="60"/>
      <c r="N3" s="63" t="s">
        <v>6</v>
      </c>
      <c r="O3" s="64"/>
      <c r="P3" s="61" t="s">
        <v>7</v>
      </c>
      <c r="Q3" s="62"/>
      <c r="R3" s="24" t="s">
        <v>0</v>
      </c>
      <c r="S3" s="24" t="s">
        <v>1</v>
      </c>
      <c r="T3" s="24" t="s">
        <v>2</v>
      </c>
      <c r="U3" s="28" t="s">
        <v>3</v>
      </c>
      <c r="V3" s="59" t="s">
        <v>20</v>
      </c>
      <c r="W3" s="60"/>
      <c r="X3" s="60"/>
      <c r="Y3" s="59" t="s">
        <v>8</v>
      </c>
      <c r="Z3" s="60"/>
      <c r="AA3" s="63" t="s">
        <v>9</v>
      </c>
      <c r="AB3" s="64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</row>
    <row r="4" spans="4:140" s="24" customFormat="1" ht="13.5" customHeight="1">
      <c r="D4" s="28"/>
      <c r="E4" s="28"/>
      <c r="F4" s="29"/>
      <c r="G4" s="32" t="s">
        <v>10</v>
      </c>
      <c r="H4" s="33" t="s">
        <v>11</v>
      </c>
      <c r="I4" s="32" t="s">
        <v>12</v>
      </c>
      <c r="J4" s="26" t="s">
        <v>16</v>
      </c>
      <c r="K4" s="26" t="s">
        <v>16</v>
      </c>
      <c r="L4" s="32" t="s">
        <v>14</v>
      </c>
      <c r="M4" s="30" t="s">
        <v>15</v>
      </c>
      <c r="N4" s="27"/>
      <c r="O4" s="38" t="s">
        <v>17</v>
      </c>
      <c r="Q4" s="38" t="s">
        <v>17</v>
      </c>
      <c r="U4" s="28"/>
      <c r="V4" s="32" t="s">
        <v>10</v>
      </c>
      <c r="W4" s="32" t="s">
        <v>11</v>
      </c>
      <c r="X4" s="35" t="s">
        <v>12</v>
      </c>
      <c r="Y4" s="32" t="s">
        <v>14</v>
      </c>
      <c r="Z4" s="24" t="s">
        <v>15</v>
      </c>
      <c r="AA4" s="27"/>
      <c r="AB4" s="38" t="s">
        <v>17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</row>
    <row r="5" spans="1:140" s="8" customFormat="1" ht="13.5" customHeight="1">
      <c r="A5" s="47"/>
      <c r="B5" s="41" t="s">
        <v>16</v>
      </c>
      <c r="C5" s="41" t="s">
        <v>16</v>
      </c>
      <c r="D5" s="40" t="s">
        <v>16</v>
      </c>
      <c r="E5" s="40"/>
      <c r="F5" s="18"/>
      <c r="G5" s="19"/>
      <c r="H5" s="20"/>
      <c r="K5" s="21"/>
      <c r="L5" s="19"/>
      <c r="M5" s="22"/>
      <c r="N5" s="22"/>
      <c r="O5" s="39"/>
      <c r="P5" s="22"/>
      <c r="Q5" s="42"/>
      <c r="R5" s="47"/>
      <c r="S5" s="41"/>
      <c r="T5" s="41"/>
      <c r="U5" s="40"/>
      <c r="V5" s="19"/>
      <c r="W5" s="19"/>
      <c r="X5" s="36"/>
      <c r="Y5" s="19"/>
      <c r="Z5" s="22"/>
      <c r="AA5" s="22"/>
      <c r="AB5" s="4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</row>
    <row r="6" spans="1:140" s="8" customFormat="1" ht="13.5" customHeight="1">
      <c r="A6" s="48" t="s">
        <v>27</v>
      </c>
      <c r="B6" s="48" t="s">
        <v>28</v>
      </c>
      <c r="C6" s="49" t="s">
        <v>23</v>
      </c>
      <c r="D6" s="24" t="s">
        <v>24</v>
      </c>
      <c r="E6" s="55" t="s">
        <v>25</v>
      </c>
      <c r="F6" s="8">
        <v>100</v>
      </c>
      <c r="G6" s="19">
        <v>52.47</v>
      </c>
      <c r="H6" s="20">
        <v>51.09</v>
      </c>
      <c r="I6" s="19">
        <f>SUM(G6,H6)</f>
        <v>103.56</v>
      </c>
      <c r="J6" s="21">
        <v>82</v>
      </c>
      <c r="K6" s="21">
        <v>100</v>
      </c>
      <c r="L6" s="19">
        <v>69.52</v>
      </c>
      <c r="M6" s="22">
        <f>L6*1.5</f>
        <v>104.28</v>
      </c>
      <c r="N6" s="22"/>
      <c r="O6" s="39"/>
      <c r="P6" s="22">
        <f>SUM(F6,I6,J6,K6,M6)</f>
        <v>489.84000000000003</v>
      </c>
      <c r="Q6" s="39">
        <v>1</v>
      </c>
      <c r="R6" s="48" t="str">
        <f aca="true" t="shared" si="0" ref="R6:U10">A6</f>
        <v>Weigel</v>
      </c>
      <c r="S6" s="48" t="str">
        <f t="shared" si="0"/>
        <v>Thomas</v>
      </c>
      <c r="T6" s="49" t="str">
        <f t="shared" si="0"/>
        <v>SC Borussia Friedr.</v>
      </c>
      <c r="U6" s="51" t="str">
        <f t="shared" si="0"/>
        <v>VDSF</v>
      </c>
      <c r="V6" s="19">
        <v>69.69</v>
      </c>
      <c r="W6" s="19">
        <v>68.2</v>
      </c>
      <c r="X6" s="36">
        <f>SUM(V6,W6)</f>
        <v>137.89</v>
      </c>
      <c r="Y6" s="19">
        <v>106.14</v>
      </c>
      <c r="Z6" s="22">
        <f>Y6*1.5</f>
        <v>159.21</v>
      </c>
      <c r="AA6" s="22">
        <f>SUM(P6,X6,Z6)</f>
        <v>786.94</v>
      </c>
      <c r="AB6" s="39">
        <v>1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</row>
    <row r="7" spans="1:140" s="8" customFormat="1" ht="13.5" customHeight="1">
      <c r="A7" s="48" t="s">
        <v>35</v>
      </c>
      <c r="B7" s="48" t="s">
        <v>36</v>
      </c>
      <c r="C7" s="54" t="s">
        <v>23</v>
      </c>
      <c r="D7" s="24" t="s">
        <v>24</v>
      </c>
      <c r="E7" s="55" t="s">
        <v>25</v>
      </c>
      <c r="F7" s="8">
        <v>85</v>
      </c>
      <c r="G7" s="19">
        <v>58.64</v>
      </c>
      <c r="H7" s="20">
        <v>57.35</v>
      </c>
      <c r="I7" s="19">
        <f>SUM(G7,H7)</f>
        <v>115.99000000000001</v>
      </c>
      <c r="J7" s="21">
        <v>90</v>
      </c>
      <c r="K7" s="21">
        <v>85</v>
      </c>
      <c r="L7" s="19">
        <v>74.35</v>
      </c>
      <c r="M7" s="22">
        <f>L7*1.5</f>
        <v>111.52499999999999</v>
      </c>
      <c r="N7" s="22"/>
      <c r="O7" s="39"/>
      <c r="P7" s="22">
        <f>SUM(F7,I7,J7,K7,M7)</f>
        <v>487.515</v>
      </c>
      <c r="Q7" s="39">
        <v>2</v>
      </c>
      <c r="R7" s="48" t="str">
        <f t="shared" si="0"/>
        <v>Wagner</v>
      </c>
      <c r="S7" s="48" t="str">
        <f t="shared" si="0"/>
        <v>Frank</v>
      </c>
      <c r="T7" s="49" t="str">
        <f t="shared" si="0"/>
        <v>SC Borussia Friedr.</v>
      </c>
      <c r="U7" s="51" t="str">
        <f t="shared" si="0"/>
        <v>VDSF</v>
      </c>
      <c r="V7" s="19">
        <v>70.38</v>
      </c>
      <c r="W7" s="19">
        <v>67.72</v>
      </c>
      <c r="X7" s="36">
        <f>SUM(V7,W7)</f>
        <v>138.1</v>
      </c>
      <c r="Y7" s="19">
        <v>106.65</v>
      </c>
      <c r="Z7" s="22">
        <f>Y7*1.5</f>
        <v>159.97500000000002</v>
      </c>
      <c r="AA7" s="22">
        <f>SUM(P7,X7,Z7)</f>
        <v>785.59</v>
      </c>
      <c r="AB7" s="39">
        <v>2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</row>
    <row r="8" spans="1:140" s="8" customFormat="1" ht="13.5" customHeight="1">
      <c r="A8" s="48" t="s">
        <v>21</v>
      </c>
      <c r="B8" s="48" t="s">
        <v>22</v>
      </c>
      <c r="C8" s="54" t="s">
        <v>23</v>
      </c>
      <c r="D8" s="24" t="s">
        <v>24</v>
      </c>
      <c r="E8" s="55" t="s">
        <v>25</v>
      </c>
      <c r="F8" s="8">
        <v>75</v>
      </c>
      <c r="G8" s="19">
        <v>54.25</v>
      </c>
      <c r="H8" s="20">
        <v>53.49</v>
      </c>
      <c r="I8" s="19">
        <f>SUM(G8,H8)</f>
        <v>107.74000000000001</v>
      </c>
      <c r="J8" s="21">
        <v>90</v>
      </c>
      <c r="K8" s="21">
        <v>75</v>
      </c>
      <c r="L8" s="19">
        <v>61.43</v>
      </c>
      <c r="M8" s="22">
        <f>L8*1.5</f>
        <v>92.145</v>
      </c>
      <c r="N8" s="22"/>
      <c r="O8" s="39"/>
      <c r="P8" s="22">
        <f>SUM(F8,I8,J8,K8,M8)</f>
        <v>439.885</v>
      </c>
      <c r="Q8" s="39">
        <v>5</v>
      </c>
      <c r="R8" s="48" t="str">
        <f t="shared" si="0"/>
        <v>Hüter</v>
      </c>
      <c r="S8" s="48" t="str">
        <f t="shared" si="0"/>
        <v>Torsten</v>
      </c>
      <c r="T8" s="49" t="str">
        <f t="shared" si="0"/>
        <v>SC Borussia Friedr.</v>
      </c>
      <c r="U8" s="51" t="str">
        <f t="shared" si="0"/>
        <v>VDSF</v>
      </c>
      <c r="V8" s="19">
        <v>72.79</v>
      </c>
      <c r="W8" s="19">
        <v>63.41</v>
      </c>
      <c r="X8" s="36">
        <f>SUM(V8,W8)</f>
        <v>136.2</v>
      </c>
      <c r="Y8" s="19">
        <v>101.37</v>
      </c>
      <c r="Z8" s="22">
        <f>Y8*1.5</f>
        <v>152.055</v>
      </c>
      <c r="AA8" s="22">
        <f>SUM(P8,X8,Z8)</f>
        <v>728.1400000000001</v>
      </c>
      <c r="AB8" s="39">
        <v>3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</row>
    <row r="9" spans="1:140" s="8" customFormat="1" ht="13.5" customHeight="1">
      <c r="A9" s="48" t="s">
        <v>39</v>
      </c>
      <c r="B9" s="48" t="s">
        <v>40</v>
      </c>
      <c r="C9" s="49" t="s">
        <v>55</v>
      </c>
      <c r="D9" s="24" t="s">
        <v>57</v>
      </c>
      <c r="E9" s="55" t="s">
        <v>25</v>
      </c>
      <c r="F9" s="8">
        <v>90</v>
      </c>
      <c r="G9" s="19">
        <v>58.54</v>
      </c>
      <c r="H9" s="20">
        <v>57.52</v>
      </c>
      <c r="I9" s="19">
        <f>SUM(G9,H9)</f>
        <v>116.06</v>
      </c>
      <c r="J9" s="21">
        <v>88</v>
      </c>
      <c r="K9" s="21">
        <v>85</v>
      </c>
      <c r="L9" s="19">
        <v>60.01</v>
      </c>
      <c r="M9" s="22">
        <v>90.02</v>
      </c>
      <c r="N9" s="22"/>
      <c r="O9" s="39"/>
      <c r="P9" s="22">
        <f>SUM(F9,I9,J9,K9,M9)</f>
        <v>469.08</v>
      </c>
      <c r="Q9" s="39">
        <v>3</v>
      </c>
      <c r="R9" s="48" t="str">
        <f t="shared" si="0"/>
        <v>Feldmann</v>
      </c>
      <c r="S9" s="48" t="str">
        <f t="shared" si="0"/>
        <v> Reik</v>
      </c>
      <c r="T9" s="49" t="str">
        <f t="shared" si="0"/>
        <v>Magdeburger AV</v>
      </c>
      <c r="U9" s="51" t="str">
        <f t="shared" si="0"/>
        <v>LAV</v>
      </c>
      <c r="V9" s="19">
        <v>56.29</v>
      </c>
      <c r="W9" s="19">
        <v>55.56</v>
      </c>
      <c r="X9" s="36">
        <v>111.58</v>
      </c>
      <c r="Y9" s="19">
        <v>93.08</v>
      </c>
      <c r="Z9" s="22">
        <f>Y9*1.5</f>
        <v>139.62</v>
      </c>
      <c r="AA9" s="22">
        <f>SUM(P9,X9,Z9)</f>
        <v>720.28</v>
      </c>
      <c r="AB9" s="39">
        <v>4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</row>
    <row r="10" spans="1:140" s="8" customFormat="1" ht="13.5" customHeight="1">
      <c r="A10" s="48" t="s">
        <v>37</v>
      </c>
      <c r="B10" s="48" t="s">
        <v>38</v>
      </c>
      <c r="C10" s="54" t="s">
        <v>54</v>
      </c>
      <c r="D10" s="24" t="s">
        <v>57</v>
      </c>
      <c r="E10" s="55" t="s">
        <v>25</v>
      </c>
      <c r="F10" s="8">
        <v>75</v>
      </c>
      <c r="G10" s="19">
        <v>49.01</v>
      </c>
      <c r="H10" s="20">
        <v>48.25</v>
      </c>
      <c r="I10" s="19">
        <f>SUM(G10,H10)</f>
        <v>97.25999999999999</v>
      </c>
      <c r="J10" s="21">
        <v>92</v>
      </c>
      <c r="K10" s="21">
        <v>80</v>
      </c>
      <c r="L10" s="19">
        <v>71.26</v>
      </c>
      <c r="M10" s="22">
        <f>L10*1.5</f>
        <v>106.89000000000001</v>
      </c>
      <c r="N10" s="22"/>
      <c r="O10" s="39"/>
      <c r="P10" s="22">
        <f>SUM(F10,I10,J10,K10,M10)</f>
        <v>451.15</v>
      </c>
      <c r="Q10" s="39">
        <v>4</v>
      </c>
      <c r="R10" s="48" t="str">
        <f t="shared" si="0"/>
        <v>Schulz</v>
      </c>
      <c r="S10" s="48" t="str">
        <f t="shared" si="0"/>
        <v>Steffen</v>
      </c>
      <c r="T10" s="49" t="str">
        <f t="shared" si="0"/>
        <v>AF Hohenschönhausen</v>
      </c>
      <c r="U10" s="51" t="str">
        <f t="shared" si="0"/>
        <v>LAV</v>
      </c>
      <c r="V10" s="19">
        <v>57.09</v>
      </c>
      <c r="W10" s="19">
        <v>55.68</v>
      </c>
      <c r="X10" s="36">
        <f>SUM(V10,W10)</f>
        <v>112.77000000000001</v>
      </c>
      <c r="Y10" s="19">
        <v>98.31</v>
      </c>
      <c r="Z10" s="22">
        <f>Y10*1.5</f>
        <v>147.465</v>
      </c>
      <c r="AA10" s="22">
        <f>SUM(P10,X10,Z10)</f>
        <v>711.385</v>
      </c>
      <c r="AB10" s="39">
        <v>5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140" s="8" customFormat="1" ht="13.5" customHeight="1">
      <c r="A11" s="48"/>
      <c r="B11" s="48"/>
      <c r="C11" s="49"/>
      <c r="D11" s="51"/>
      <c r="E11" s="18"/>
      <c r="G11" s="19"/>
      <c r="H11" s="20"/>
      <c r="I11" s="19"/>
      <c r="J11" s="21"/>
      <c r="K11" s="21"/>
      <c r="L11" s="19"/>
      <c r="M11" s="22"/>
      <c r="N11" s="22"/>
      <c r="O11" s="39"/>
      <c r="P11" s="22"/>
      <c r="Q11" s="39"/>
      <c r="R11" s="48"/>
      <c r="S11" s="48"/>
      <c r="T11" s="49"/>
      <c r="U11" s="51"/>
      <c r="V11" s="19"/>
      <c r="W11" s="19"/>
      <c r="X11" s="36"/>
      <c r="Y11" s="19"/>
      <c r="Z11" s="22"/>
      <c r="AA11" s="22"/>
      <c r="AB11" s="39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</row>
    <row r="12" spans="1:140" s="8" customFormat="1" ht="13.5" customHeight="1">
      <c r="A12" s="48" t="s">
        <v>46</v>
      </c>
      <c r="B12" s="48" t="s">
        <v>47</v>
      </c>
      <c r="C12" s="54" t="s">
        <v>23</v>
      </c>
      <c r="D12" s="24" t="s">
        <v>24</v>
      </c>
      <c r="E12" s="18" t="s">
        <v>26</v>
      </c>
      <c r="F12" s="8">
        <v>90</v>
      </c>
      <c r="G12" s="19">
        <v>48.14</v>
      </c>
      <c r="H12" s="20">
        <v>48.05</v>
      </c>
      <c r="I12" s="19">
        <f aca="true" t="shared" si="1" ref="I12:I17">SUM(G12,H12)</f>
        <v>96.19</v>
      </c>
      <c r="J12" s="8">
        <v>90</v>
      </c>
      <c r="K12" s="21">
        <v>70</v>
      </c>
      <c r="L12" s="19">
        <v>62.17</v>
      </c>
      <c r="M12" s="22">
        <f aca="true" t="shared" si="2" ref="M12:M17">L12*1.5</f>
        <v>93.255</v>
      </c>
      <c r="N12" s="22"/>
      <c r="O12" s="39"/>
      <c r="P12" s="22">
        <f aca="true" t="shared" si="3" ref="P12:P17">SUM(F12,I12,J12,K12,M12)</f>
        <v>439.445</v>
      </c>
      <c r="Q12" s="39">
        <v>2</v>
      </c>
      <c r="R12" s="48" t="str">
        <f aca="true" t="shared" si="4" ref="R12:U15">A12</f>
        <v>Oelke</v>
      </c>
      <c r="S12" s="48" t="str">
        <f t="shared" si="4"/>
        <v>Heinz</v>
      </c>
      <c r="T12" s="49" t="str">
        <f t="shared" si="4"/>
        <v>SC Borussia Friedr.</v>
      </c>
      <c r="U12" s="51" t="str">
        <f t="shared" si="4"/>
        <v>VDSF</v>
      </c>
      <c r="V12" s="19">
        <v>67.31</v>
      </c>
      <c r="W12" s="19">
        <v>62.39</v>
      </c>
      <c r="X12" s="36">
        <f>SUM(V12,W12)</f>
        <v>129.7</v>
      </c>
      <c r="Y12" s="19">
        <v>97.49</v>
      </c>
      <c r="Z12" s="22">
        <f>Y12*1.5</f>
        <v>146.23499999999999</v>
      </c>
      <c r="AA12" s="22">
        <f>SUM(P12,X12,Z12)</f>
        <v>715.38</v>
      </c>
      <c r="AB12" s="39">
        <v>1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</row>
    <row r="13" spans="1:140" s="8" customFormat="1" ht="13.5" customHeight="1">
      <c r="A13" s="48" t="s">
        <v>32</v>
      </c>
      <c r="B13" s="48" t="s">
        <v>33</v>
      </c>
      <c r="C13" s="49" t="s">
        <v>34</v>
      </c>
      <c r="D13" s="24" t="s">
        <v>57</v>
      </c>
      <c r="E13" s="18" t="s">
        <v>26</v>
      </c>
      <c r="F13" s="8">
        <v>100</v>
      </c>
      <c r="G13" s="19">
        <v>47.37</v>
      </c>
      <c r="H13" s="20">
        <v>46.61</v>
      </c>
      <c r="I13" s="19">
        <f t="shared" si="1"/>
        <v>93.97999999999999</v>
      </c>
      <c r="J13" s="21">
        <v>92</v>
      </c>
      <c r="K13" s="21">
        <v>85</v>
      </c>
      <c r="L13" s="19">
        <v>59.83</v>
      </c>
      <c r="M13" s="22">
        <f t="shared" si="2"/>
        <v>89.745</v>
      </c>
      <c r="N13" s="22"/>
      <c r="O13" s="39"/>
      <c r="P13" s="22">
        <f t="shared" si="3"/>
        <v>460.725</v>
      </c>
      <c r="Q13" s="39">
        <v>1</v>
      </c>
      <c r="R13" s="48" t="str">
        <f t="shared" si="4"/>
        <v>Behlert</v>
      </c>
      <c r="S13" s="48" t="str">
        <f t="shared" si="4"/>
        <v>Detlef</v>
      </c>
      <c r="T13" s="49" t="str">
        <f t="shared" si="4"/>
        <v>AF Wendenschloss</v>
      </c>
      <c r="U13" s="51" t="str">
        <f t="shared" si="4"/>
        <v>LAV</v>
      </c>
      <c r="V13" s="19">
        <v>54.43</v>
      </c>
      <c r="W13" s="19">
        <v>53.9</v>
      </c>
      <c r="X13" s="36">
        <f>SUM(V13,W13)</f>
        <v>108.33</v>
      </c>
      <c r="Y13" s="19">
        <v>94.83</v>
      </c>
      <c r="Z13" s="22">
        <f>Y13*1.5</f>
        <v>142.245</v>
      </c>
      <c r="AA13" s="22">
        <f>SUM(P13,X13,Z13)</f>
        <v>711.3000000000001</v>
      </c>
      <c r="AB13" s="39">
        <v>2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</row>
    <row r="14" spans="1:140" s="8" customFormat="1" ht="13.5" customHeight="1">
      <c r="A14" s="56" t="s">
        <v>41</v>
      </c>
      <c r="B14" s="56" t="s">
        <v>42</v>
      </c>
      <c r="C14" s="57" t="s">
        <v>56</v>
      </c>
      <c r="D14" s="24" t="s">
        <v>57</v>
      </c>
      <c r="E14" s="18" t="s">
        <v>26</v>
      </c>
      <c r="F14" s="8">
        <v>80</v>
      </c>
      <c r="G14" s="19">
        <v>44.4</v>
      </c>
      <c r="H14" s="20">
        <v>44.34</v>
      </c>
      <c r="I14" s="19">
        <f t="shared" si="1"/>
        <v>88.74000000000001</v>
      </c>
      <c r="J14" s="21">
        <v>80</v>
      </c>
      <c r="K14" s="21">
        <v>40</v>
      </c>
      <c r="L14" s="19">
        <v>60.31</v>
      </c>
      <c r="M14" s="22">
        <f t="shared" si="2"/>
        <v>90.465</v>
      </c>
      <c r="N14" s="22"/>
      <c r="O14" s="39" t="s">
        <v>16</v>
      </c>
      <c r="P14" s="22">
        <f t="shared" si="3"/>
        <v>379.20500000000004</v>
      </c>
      <c r="Q14" s="39">
        <v>5</v>
      </c>
      <c r="R14" s="48" t="str">
        <f t="shared" si="4"/>
        <v>Heine</v>
      </c>
      <c r="S14" s="48" t="str">
        <f t="shared" si="4"/>
        <v>Jens</v>
      </c>
      <c r="T14" s="49" t="str">
        <f t="shared" si="4"/>
        <v>AV Wendenschloss</v>
      </c>
      <c r="U14" s="51" t="str">
        <f t="shared" si="4"/>
        <v>LAV</v>
      </c>
      <c r="V14" s="19">
        <v>50.93</v>
      </c>
      <c r="W14" s="19">
        <v>49.66</v>
      </c>
      <c r="X14" s="36">
        <f>SUM(V14,W14)</f>
        <v>100.59</v>
      </c>
      <c r="Y14" s="19">
        <v>92.75</v>
      </c>
      <c r="Z14" s="22">
        <f>Y14*1.5</f>
        <v>139.125</v>
      </c>
      <c r="AA14" s="22">
        <f>SUM(P14,X14,Z14)</f>
        <v>618.9200000000001</v>
      </c>
      <c r="AB14" s="39">
        <v>3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</row>
    <row r="15" spans="1:140" s="8" customFormat="1" ht="13.5" customHeight="1">
      <c r="A15" s="48" t="s">
        <v>43</v>
      </c>
      <c r="B15" s="48" t="s">
        <v>44</v>
      </c>
      <c r="C15" s="54" t="s">
        <v>54</v>
      </c>
      <c r="D15" s="24" t="s">
        <v>57</v>
      </c>
      <c r="E15" s="18" t="s">
        <v>26</v>
      </c>
      <c r="F15" s="8">
        <v>65</v>
      </c>
      <c r="G15" s="19">
        <v>41.13</v>
      </c>
      <c r="H15" s="20">
        <v>41.07</v>
      </c>
      <c r="I15" s="19">
        <f t="shared" si="1"/>
        <v>82.2</v>
      </c>
      <c r="J15" s="8">
        <v>88</v>
      </c>
      <c r="K15" s="21">
        <v>60</v>
      </c>
      <c r="L15" s="19">
        <v>56.95</v>
      </c>
      <c r="M15" s="22">
        <f t="shared" si="2"/>
        <v>85.42500000000001</v>
      </c>
      <c r="N15" s="22"/>
      <c r="O15" s="39"/>
      <c r="P15" s="22">
        <f t="shared" si="3"/>
        <v>380.625</v>
      </c>
      <c r="Q15" s="39">
        <v>4</v>
      </c>
      <c r="R15" s="48" t="str">
        <f t="shared" si="4"/>
        <v>Patt</v>
      </c>
      <c r="S15" s="48" t="str">
        <f t="shared" si="4"/>
        <v>Friedrich</v>
      </c>
      <c r="T15" s="49" t="str">
        <f t="shared" si="4"/>
        <v>AF Hohenschönhausen</v>
      </c>
      <c r="U15" s="51" t="str">
        <f t="shared" si="4"/>
        <v>LAV</v>
      </c>
      <c r="V15" s="19">
        <v>44.77</v>
      </c>
      <c r="W15" s="19">
        <v>40.73</v>
      </c>
      <c r="X15" s="36">
        <f>SUM(V15,W15)</f>
        <v>85.5</v>
      </c>
      <c r="Y15" s="19">
        <v>87.42</v>
      </c>
      <c r="Z15" s="22">
        <f>Y15*1.5</f>
        <v>131.13</v>
      </c>
      <c r="AA15" s="22">
        <f>SUM(P15,X15,Z15)</f>
        <v>597.255</v>
      </c>
      <c r="AB15" s="39">
        <v>4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</row>
    <row r="16" spans="1:140" s="8" customFormat="1" ht="13.5" customHeight="1">
      <c r="A16" s="56" t="s">
        <v>29</v>
      </c>
      <c r="B16" s="56" t="s">
        <v>30</v>
      </c>
      <c r="C16" s="56" t="s">
        <v>31</v>
      </c>
      <c r="D16" s="24" t="s">
        <v>57</v>
      </c>
      <c r="E16" s="18" t="s">
        <v>26</v>
      </c>
      <c r="F16" s="8">
        <v>85</v>
      </c>
      <c r="G16" s="19">
        <v>39.29</v>
      </c>
      <c r="H16" s="20">
        <v>37.52</v>
      </c>
      <c r="I16" s="19">
        <f t="shared" si="1"/>
        <v>76.81</v>
      </c>
      <c r="J16" s="21">
        <v>94</v>
      </c>
      <c r="K16" s="21">
        <v>75</v>
      </c>
      <c r="L16" s="19">
        <v>62.71</v>
      </c>
      <c r="M16" s="22">
        <f t="shared" si="2"/>
        <v>94.065</v>
      </c>
      <c r="N16" s="22"/>
      <c r="O16" s="39"/>
      <c r="P16" s="22">
        <f t="shared" si="3"/>
        <v>424.875</v>
      </c>
      <c r="Q16" s="39">
        <v>3</v>
      </c>
      <c r="R16" s="48"/>
      <c r="S16" s="48"/>
      <c r="T16" s="49"/>
      <c r="U16" s="51"/>
      <c r="V16" s="19"/>
      <c r="W16" s="19"/>
      <c r="X16" s="36"/>
      <c r="Y16" s="19"/>
      <c r="Z16" s="22"/>
      <c r="AA16" s="22"/>
      <c r="AB16" s="39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</row>
    <row r="17" spans="1:140" s="8" customFormat="1" ht="13.5" customHeight="1">
      <c r="A17" s="48" t="s">
        <v>37</v>
      </c>
      <c r="B17" s="48" t="s">
        <v>45</v>
      </c>
      <c r="C17" s="54" t="s">
        <v>54</v>
      </c>
      <c r="D17" s="24" t="s">
        <v>57</v>
      </c>
      <c r="E17" s="18" t="s">
        <v>26</v>
      </c>
      <c r="F17" s="8">
        <v>35</v>
      </c>
      <c r="G17" s="19">
        <v>41.48</v>
      </c>
      <c r="H17" s="20">
        <v>41.24</v>
      </c>
      <c r="I17" s="19">
        <f t="shared" si="1"/>
        <v>82.72</v>
      </c>
      <c r="J17" s="8">
        <v>92</v>
      </c>
      <c r="K17" s="21">
        <v>60</v>
      </c>
      <c r="L17" s="19">
        <v>66.14</v>
      </c>
      <c r="M17" s="22">
        <f t="shared" si="2"/>
        <v>99.21000000000001</v>
      </c>
      <c r="N17" s="22"/>
      <c r="O17" s="39"/>
      <c r="P17" s="22">
        <f t="shared" si="3"/>
        <v>368.93000000000006</v>
      </c>
      <c r="Q17" s="39">
        <v>6</v>
      </c>
      <c r="R17" s="48"/>
      <c r="S17" s="48"/>
      <c r="T17" s="49"/>
      <c r="U17" s="51"/>
      <c r="V17" s="19"/>
      <c r="W17" s="19"/>
      <c r="X17" s="36"/>
      <c r="Y17" s="19"/>
      <c r="Z17" s="22"/>
      <c r="AA17" s="22"/>
      <c r="AB17" s="39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</row>
    <row r="18" spans="1:28" s="13" customFormat="1" ht="13.5" customHeight="1">
      <c r="A18" s="48"/>
      <c r="B18" s="48"/>
      <c r="C18" s="49"/>
      <c r="D18" s="24"/>
      <c r="E18" s="18"/>
      <c r="F18" s="8"/>
      <c r="G18" s="19"/>
      <c r="H18" s="20"/>
      <c r="I18" s="19"/>
      <c r="J18" s="8"/>
      <c r="K18" s="21"/>
      <c r="L18" s="19"/>
      <c r="M18" s="22"/>
      <c r="N18" s="22"/>
      <c r="O18" s="39"/>
      <c r="P18" s="22"/>
      <c r="Q18" s="39"/>
      <c r="R18" s="48"/>
      <c r="S18" s="48"/>
      <c r="T18" s="49"/>
      <c r="U18" s="51"/>
      <c r="V18" s="19"/>
      <c r="W18" s="19"/>
      <c r="X18" s="36"/>
      <c r="Y18" s="19"/>
      <c r="Z18" s="22"/>
      <c r="AA18" s="22"/>
      <c r="AB18" s="39"/>
    </row>
    <row r="19" spans="1:140" s="8" customFormat="1" ht="13.5" customHeight="1">
      <c r="A19" s="48" t="s">
        <v>48</v>
      </c>
      <c r="B19" s="48" t="s">
        <v>49</v>
      </c>
      <c r="C19" s="54" t="s">
        <v>54</v>
      </c>
      <c r="D19" s="24" t="s">
        <v>57</v>
      </c>
      <c r="E19" s="18" t="s">
        <v>52</v>
      </c>
      <c r="G19" s="19"/>
      <c r="H19" s="20"/>
      <c r="I19" s="19"/>
      <c r="J19" s="21">
        <v>36</v>
      </c>
      <c r="K19" s="21">
        <v>15</v>
      </c>
      <c r="L19" s="19">
        <v>37.83</v>
      </c>
      <c r="M19" s="22">
        <f>L19*1.5</f>
        <v>56.745</v>
      </c>
      <c r="N19" s="22">
        <f>J19+K19+M19</f>
        <v>107.745</v>
      </c>
      <c r="O19" s="39">
        <v>1</v>
      </c>
      <c r="P19" s="22"/>
      <c r="Q19" s="39"/>
      <c r="R19" s="48"/>
      <c r="S19" s="48"/>
      <c r="T19" s="49"/>
      <c r="U19" s="51"/>
      <c r="V19" s="19"/>
      <c r="W19" s="19"/>
      <c r="X19" s="36"/>
      <c r="Y19" s="19"/>
      <c r="Z19" s="22"/>
      <c r="AA19" s="22"/>
      <c r="AB19" s="3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</row>
    <row r="20" spans="1:140" s="8" customFormat="1" ht="13.5" customHeight="1">
      <c r="A20" s="48"/>
      <c r="B20" s="48"/>
      <c r="C20" s="54"/>
      <c r="D20" s="24"/>
      <c r="E20" s="18"/>
      <c r="G20" s="19"/>
      <c r="H20" s="20"/>
      <c r="I20" s="19"/>
      <c r="J20" s="21"/>
      <c r="K20" s="21"/>
      <c r="L20" s="19"/>
      <c r="M20" s="22"/>
      <c r="N20" s="22"/>
      <c r="O20" s="39"/>
      <c r="P20" s="22"/>
      <c r="Q20" s="39"/>
      <c r="R20" s="48"/>
      <c r="S20" s="48"/>
      <c r="T20" s="49"/>
      <c r="U20" s="51"/>
      <c r="V20" s="19"/>
      <c r="W20" s="19"/>
      <c r="X20" s="36"/>
      <c r="Y20" s="19"/>
      <c r="Z20" s="22"/>
      <c r="AA20" s="22"/>
      <c r="AB20" s="39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</row>
    <row r="21" spans="1:140" s="8" customFormat="1" ht="13.5" customHeight="1">
      <c r="A21" s="48" t="s">
        <v>50</v>
      </c>
      <c r="B21" s="48" t="s">
        <v>51</v>
      </c>
      <c r="C21" s="54" t="s">
        <v>54</v>
      </c>
      <c r="D21" s="24" t="s">
        <v>57</v>
      </c>
      <c r="E21" s="18" t="s">
        <v>58</v>
      </c>
      <c r="G21" s="19"/>
      <c r="H21" s="20"/>
      <c r="I21" s="19"/>
      <c r="J21" s="21">
        <v>46</v>
      </c>
      <c r="K21" s="21">
        <v>20</v>
      </c>
      <c r="L21" s="19">
        <v>33.9</v>
      </c>
      <c r="M21" s="22">
        <f>L21*1.5</f>
        <v>50.849999999999994</v>
      </c>
      <c r="N21" s="22">
        <f>J21+K21+M21</f>
        <v>116.85</v>
      </c>
      <c r="O21" s="39">
        <v>1</v>
      </c>
      <c r="P21" s="22"/>
      <c r="Q21" s="39"/>
      <c r="R21" s="48"/>
      <c r="S21" s="48"/>
      <c r="T21" s="41"/>
      <c r="U21" s="51"/>
      <c r="V21" s="19"/>
      <c r="W21" s="19"/>
      <c r="X21" s="36"/>
      <c r="Y21" s="19"/>
      <c r="Z21" s="22"/>
      <c r="AA21" s="22"/>
      <c r="AB21" s="17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</row>
    <row r="22" spans="1:28" s="13" customFormat="1" ht="13.5" customHeight="1">
      <c r="A22" s="47"/>
      <c r="B22" s="41"/>
      <c r="C22" s="41"/>
      <c r="D22" s="40"/>
      <c r="E22" s="40"/>
      <c r="F22" s="18"/>
      <c r="G22" s="19"/>
      <c r="H22" s="20"/>
      <c r="I22" s="19"/>
      <c r="J22" s="21"/>
      <c r="K22" s="21"/>
      <c r="L22" s="19"/>
      <c r="M22" s="22"/>
      <c r="N22" s="22"/>
      <c r="O22" s="39"/>
      <c r="P22" s="22"/>
      <c r="Q22" s="39"/>
      <c r="R22" s="47"/>
      <c r="S22" s="41"/>
      <c r="T22" s="41"/>
      <c r="U22" s="40"/>
      <c r="V22" s="19"/>
      <c r="W22" s="19"/>
      <c r="X22" s="36"/>
      <c r="Y22" s="19"/>
      <c r="Z22" s="22"/>
      <c r="AA22" s="22"/>
      <c r="AB22" s="50"/>
    </row>
    <row r="23" spans="1:28" s="13" customFormat="1" ht="13.5" customHeight="1">
      <c r="A23" s="47"/>
      <c r="B23" s="41"/>
      <c r="C23" s="41"/>
      <c r="D23" s="40"/>
      <c r="E23" s="40"/>
      <c r="F23" s="18"/>
      <c r="G23" s="19"/>
      <c r="H23" s="20"/>
      <c r="I23" s="19"/>
      <c r="J23" s="21"/>
      <c r="K23" s="21"/>
      <c r="L23" s="19"/>
      <c r="M23" s="22"/>
      <c r="N23" s="22"/>
      <c r="O23" s="39"/>
      <c r="P23" s="22"/>
      <c r="Q23" s="39"/>
      <c r="R23" s="47"/>
      <c r="S23" s="41"/>
      <c r="T23" s="41"/>
      <c r="U23" s="40"/>
      <c r="V23" s="19"/>
      <c r="W23" s="19"/>
      <c r="X23" s="36"/>
      <c r="Y23" s="19"/>
      <c r="Z23" s="22"/>
      <c r="AA23" s="22"/>
      <c r="AB23" s="50"/>
    </row>
    <row r="24" spans="1:28" s="13" customFormat="1" ht="13.5" customHeight="1">
      <c r="A24" s="47"/>
      <c r="B24" s="41"/>
      <c r="C24" s="41"/>
      <c r="D24" s="40"/>
      <c r="E24" s="40"/>
      <c r="F24" s="18"/>
      <c r="G24" s="19"/>
      <c r="H24" s="20"/>
      <c r="I24" s="19"/>
      <c r="J24" s="21"/>
      <c r="K24" s="21"/>
      <c r="L24" s="19"/>
      <c r="M24" s="22"/>
      <c r="N24" s="22"/>
      <c r="O24" s="39"/>
      <c r="P24" s="22"/>
      <c r="Q24" s="39"/>
      <c r="R24" s="47"/>
      <c r="S24" s="41"/>
      <c r="T24" s="41"/>
      <c r="U24" s="40"/>
      <c r="V24" s="19"/>
      <c r="W24" s="19"/>
      <c r="X24" s="36"/>
      <c r="Y24" s="19"/>
      <c r="Z24" s="22"/>
      <c r="AA24" s="22"/>
      <c r="AB24" s="44"/>
    </row>
    <row r="25" spans="1:28" s="13" customFormat="1" ht="13.5" customHeight="1">
      <c r="A25" s="47"/>
      <c r="B25" s="41"/>
      <c r="C25" s="41"/>
      <c r="D25" s="40"/>
      <c r="E25" s="40"/>
      <c r="F25" s="18"/>
      <c r="G25" s="19"/>
      <c r="H25" s="20"/>
      <c r="I25" s="19"/>
      <c r="J25" s="21"/>
      <c r="K25" s="21"/>
      <c r="L25" s="19"/>
      <c r="M25" s="22"/>
      <c r="N25" s="22"/>
      <c r="O25" s="39"/>
      <c r="P25" s="22"/>
      <c r="Q25" s="39"/>
      <c r="R25" s="47"/>
      <c r="S25" s="41"/>
      <c r="T25" s="41"/>
      <c r="U25" s="40"/>
      <c r="V25" s="19"/>
      <c r="W25" s="19"/>
      <c r="X25" s="36"/>
      <c r="Y25" s="19"/>
      <c r="Z25" s="22"/>
      <c r="AA25" s="22"/>
      <c r="AB25" s="44"/>
    </row>
    <row r="26" spans="1:28" s="13" customFormat="1" ht="13.5" customHeight="1">
      <c r="A26" s="47"/>
      <c r="B26" s="41"/>
      <c r="C26" s="41"/>
      <c r="D26" s="40"/>
      <c r="E26" s="40"/>
      <c r="F26" s="18"/>
      <c r="G26" s="19"/>
      <c r="H26" s="20"/>
      <c r="I26" s="19"/>
      <c r="J26" s="21"/>
      <c r="K26" s="21"/>
      <c r="L26" s="19"/>
      <c r="M26" s="22"/>
      <c r="N26" s="22"/>
      <c r="O26" s="39"/>
      <c r="P26" s="22"/>
      <c r="Q26" s="39"/>
      <c r="R26" s="47"/>
      <c r="S26" s="41"/>
      <c r="T26" s="41"/>
      <c r="U26" s="40"/>
      <c r="V26" s="19"/>
      <c r="W26" s="19"/>
      <c r="X26" s="36"/>
      <c r="Y26" s="19"/>
      <c r="Z26" s="22"/>
      <c r="AA26" s="22"/>
      <c r="AB26" s="44"/>
    </row>
    <row r="27" spans="1:28" s="13" customFormat="1" ht="13.5" customHeight="1">
      <c r="A27" s="47"/>
      <c r="B27" s="41"/>
      <c r="C27" s="41"/>
      <c r="D27" s="40"/>
      <c r="E27" s="40"/>
      <c r="F27" s="18"/>
      <c r="G27" s="19"/>
      <c r="H27" s="20"/>
      <c r="I27" s="19"/>
      <c r="J27" s="21"/>
      <c r="K27" s="21"/>
      <c r="L27" s="19"/>
      <c r="M27" s="22"/>
      <c r="N27" s="22"/>
      <c r="O27" s="39"/>
      <c r="P27" s="22"/>
      <c r="Q27" s="39"/>
      <c r="R27" s="47"/>
      <c r="S27" s="41"/>
      <c r="T27" s="41"/>
      <c r="U27" s="40"/>
      <c r="V27" s="19"/>
      <c r="W27" s="19"/>
      <c r="X27" s="36"/>
      <c r="Y27" s="19"/>
      <c r="Z27" s="22"/>
      <c r="AA27" s="22"/>
      <c r="AB27" s="44"/>
    </row>
    <row r="28" spans="1:28" s="13" customFormat="1" ht="13.5" customHeight="1">
      <c r="A28" s="47"/>
      <c r="B28" s="41"/>
      <c r="C28" s="41"/>
      <c r="D28" s="40"/>
      <c r="E28" s="40"/>
      <c r="F28" s="18"/>
      <c r="G28" s="19"/>
      <c r="H28" s="20"/>
      <c r="I28" s="19"/>
      <c r="J28" s="21"/>
      <c r="K28" s="21"/>
      <c r="L28" s="19"/>
      <c r="M28" s="22"/>
      <c r="N28" s="22"/>
      <c r="O28" s="39"/>
      <c r="P28" s="22"/>
      <c r="Q28" s="39"/>
      <c r="R28" s="47"/>
      <c r="S28" s="41"/>
      <c r="T28" s="41"/>
      <c r="U28" s="40"/>
      <c r="V28" s="19"/>
      <c r="W28" s="19"/>
      <c r="X28" s="36"/>
      <c r="Y28" s="19"/>
      <c r="Z28" s="22"/>
      <c r="AA28" s="22"/>
      <c r="AB28" s="50"/>
    </row>
    <row r="29" spans="1:28" s="13" customFormat="1" ht="13.5" customHeight="1">
      <c r="A29" s="47"/>
      <c r="B29" s="41"/>
      <c r="C29" s="41"/>
      <c r="D29" s="40"/>
      <c r="E29" s="40"/>
      <c r="F29" s="18"/>
      <c r="G29" s="19"/>
      <c r="H29" s="20"/>
      <c r="I29" s="19"/>
      <c r="J29" s="21"/>
      <c r="K29" s="21"/>
      <c r="L29" s="19"/>
      <c r="M29" s="22"/>
      <c r="N29" s="22"/>
      <c r="O29" s="39"/>
      <c r="P29" s="22"/>
      <c r="Q29" s="39"/>
      <c r="R29" s="47"/>
      <c r="S29" s="41"/>
      <c r="T29" s="41"/>
      <c r="U29" s="40"/>
      <c r="V29" s="19"/>
      <c r="W29" s="19"/>
      <c r="X29" s="36"/>
      <c r="Y29" s="19"/>
      <c r="Z29" s="22"/>
      <c r="AA29" s="22"/>
      <c r="AB29" s="50"/>
    </row>
    <row r="31" spans="3:28" ht="12.75">
      <c r="C31" s="6"/>
      <c r="D31" s="1"/>
      <c r="E31" s="1"/>
      <c r="F31" s="3"/>
      <c r="G31" s="2"/>
      <c r="H31" s="3"/>
      <c r="I31" s="7"/>
      <c r="K31" s="3"/>
      <c r="L31" s="4"/>
      <c r="N31" s="6"/>
      <c r="O31" s="5"/>
      <c r="P31" s="46"/>
      <c r="Q31" s="25"/>
      <c r="T31" s="6"/>
      <c r="U31" s="3"/>
      <c r="W31" s="37"/>
      <c r="X31" s="3"/>
      <c r="Y31" s="5"/>
      <c r="Z31" s="4"/>
      <c r="AA31" s="6"/>
      <c r="AB31" s="7"/>
    </row>
    <row r="32" spans="3:28" ht="12.75">
      <c r="C32" s="6"/>
      <c r="D32" s="1"/>
      <c r="E32" s="1"/>
      <c r="F32" s="3"/>
      <c r="G32" s="2"/>
      <c r="H32" s="3"/>
      <c r="I32" s="7"/>
      <c r="K32" s="3"/>
      <c r="L32" s="4"/>
      <c r="N32" s="6"/>
      <c r="O32" s="5"/>
      <c r="P32" s="46"/>
      <c r="Q32" s="25"/>
      <c r="T32" s="6"/>
      <c r="U32" s="3"/>
      <c r="W32" s="37"/>
      <c r="X32" s="3"/>
      <c r="Y32" s="5"/>
      <c r="Z32" s="4"/>
      <c r="AA32" s="6"/>
      <c r="AB32" s="7"/>
    </row>
    <row r="33" spans="3:28" ht="12.75">
      <c r="C33" s="6"/>
      <c r="D33" s="1"/>
      <c r="E33" s="1"/>
      <c r="F33" s="3"/>
      <c r="G33" s="2"/>
      <c r="H33" s="3"/>
      <c r="I33" s="7"/>
      <c r="K33" s="3"/>
      <c r="L33" s="4"/>
      <c r="N33" s="6"/>
      <c r="O33" s="5"/>
      <c r="P33" s="46"/>
      <c r="Q33" s="25"/>
      <c r="T33" s="6"/>
      <c r="U33" s="3"/>
      <c r="W33" s="37"/>
      <c r="X33" s="3"/>
      <c r="Y33" s="5"/>
      <c r="Z33" s="4"/>
      <c r="AA33" s="6"/>
      <c r="AB33" s="7"/>
    </row>
    <row r="34" spans="3:28" ht="12.75">
      <c r="C34" s="6"/>
      <c r="D34" s="1"/>
      <c r="E34" s="1"/>
      <c r="F34" s="3"/>
      <c r="G34" s="2"/>
      <c r="H34" s="3"/>
      <c r="I34" s="7"/>
      <c r="K34" s="3"/>
      <c r="L34" s="4"/>
      <c r="N34" s="6"/>
      <c r="O34" s="5"/>
      <c r="P34" s="46"/>
      <c r="Q34" s="25"/>
      <c r="T34" s="6"/>
      <c r="U34" s="3"/>
      <c r="W34" s="37"/>
      <c r="X34" s="3"/>
      <c r="Y34" s="5"/>
      <c r="Z34" s="4"/>
      <c r="AA34" s="6"/>
      <c r="AB34" s="7"/>
    </row>
    <row r="35" spans="3:28" ht="12.75">
      <c r="C35" s="6"/>
      <c r="D35" s="1"/>
      <c r="E35" s="1"/>
      <c r="F35" s="3"/>
      <c r="G35" s="2"/>
      <c r="H35" s="3"/>
      <c r="I35" s="7"/>
      <c r="K35" s="3"/>
      <c r="L35" s="4"/>
      <c r="N35" s="6"/>
      <c r="O35" s="5"/>
      <c r="P35" s="46"/>
      <c r="Q35" s="25"/>
      <c r="T35" s="6"/>
      <c r="U35" s="3"/>
      <c r="W35" s="37"/>
      <c r="X35" s="3"/>
      <c r="Y35" s="5"/>
      <c r="Z35" s="4"/>
      <c r="AA35" s="6"/>
      <c r="AB35" s="7"/>
    </row>
    <row r="36" spans="3:28" ht="12.75">
      <c r="C36" s="6"/>
      <c r="D36" s="1"/>
      <c r="E36" s="1"/>
      <c r="F36" s="3"/>
      <c r="G36" s="2"/>
      <c r="H36" s="3"/>
      <c r="I36" s="7"/>
      <c r="K36" s="3"/>
      <c r="L36" s="4"/>
      <c r="N36" s="6"/>
      <c r="O36" s="5"/>
      <c r="P36" s="46"/>
      <c r="Q36" s="25"/>
      <c r="T36" s="6"/>
      <c r="U36" s="3"/>
      <c r="W36" s="37"/>
      <c r="X36" s="3"/>
      <c r="Y36" s="5"/>
      <c r="Z36" s="4"/>
      <c r="AA36" s="6"/>
      <c r="AB36" s="7"/>
    </row>
    <row r="37" spans="3:28" ht="12.75">
      <c r="C37" s="6"/>
      <c r="D37" s="1"/>
      <c r="E37" s="1"/>
      <c r="F37" s="3"/>
      <c r="G37" s="2"/>
      <c r="H37" s="3"/>
      <c r="I37" s="7"/>
      <c r="K37" s="3"/>
      <c r="L37" s="4"/>
      <c r="N37" s="6"/>
      <c r="O37" s="5"/>
      <c r="P37" s="46"/>
      <c r="Q37" s="25"/>
      <c r="T37" s="6"/>
      <c r="U37" s="3"/>
      <c r="W37" s="37"/>
      <c r="X37" s="3"/>
      <c r="Y37" s="5"/>
      <c r="Z37" s="4"/>
      <c r="AA37" s="6"/>
      <c r="AB37" s="7"/>
    </row>
  </sheetData>
  <sheetProtection/>
  <mergeCells count="9">
    <mergeCell ref="A1:K1"/>
    <mergeCell ref="V3:X3"/>
    <mergeCell ref="Y3:Z3"/>
    <mergeCell ref="P3:Q3"/>
    <mergeCell ref="AA3:AB3"/>
    <mergeCell ref="N3:O3"/>
    <mergeCell ref="L3:M3"/>
    <mergeCell ref="R1:AA1"/>
    <mergeCell ref="G3:I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2013-08-05T14:22:47Z</cp:lastPrinted>
  <dcterms:created xsi:type="dcterms:W3CDTF">2000-04-20T06:06:45Z</dcterms:created>
  <dcterms:modified xsi:type="dcterms:W3CDTF">2013-08-17T07:36:57Z</dcterms:modified>
  <cp:category/>
  <cp:version/>
  <cp:contentType/>
  <cp:contentStatus/>
</cp:coreProperties>
</file>