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161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<sst xmlns="http://schemas.openxmlformats.org/spreadsheetml/2006/main" count="101" uniqueCount="65">
  <si>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</si>
  <si>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</si>
  <si>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</si>
  <si>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</si>
  <si>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</si>
  <si>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</si>
  <si>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</si>
  <si>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</si>
  <si>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</si>
  <si>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</si>
  <si>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</si>
  <si>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</si>
  <si>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</si>
  <si>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</si>
  <si>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</si>
  <si>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</si>
  <si>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</si>
  <si>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</si>
  <si>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</si>
  <si>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</si>
  <si>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</si>
  <si>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</si>
  <si>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</si>
  <si>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</si>
  <si>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</si>
  <si>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Oelke</t>
  </si>
  <si>
    <t>Heinz</t>
  </si>
  <si>
    <t>Hüter</t>
  </si>
  <si>
    <t>Torsten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</si>
  <si>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</si>
  <si>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</si>
  <si>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</si>
  <si>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</si>
  <si>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</si>
  <si>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</si>
  <si>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</si>
  <si>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Schulz</t>
  </si>
  <si>
    <t>Steffen</t>
  </si>
  <si>
    <t>AF Hohenschönhausen</t>
  </si>
  <si>
    <t>Behlert</t>
  </si>
  <si>
    <t>Detlef</t>
  </si>
  <si>
    <t>Manfred</t>
  </si>
  <si>
    <t>OG Hessenwinkel</t>
  </si>
  <si>
    <t>AF Wendenschloss</t>
  </si>
  <si>
    <t>Christoph</t>
  </si>
  <si>
    <t>Referent für Castingsport</t>
  </si>
  <si>
    <t>Neumann</t>
  </si>
  <si>
    <t>Peter</t>
  </si>
  <si>
    <t>Frahm</t>
  </si>
  <si>
    <t>Ausschreibung  wurde durch DAFV genehmigt"</t>
  </si>
  <si>
    <t>Ergebnisliste Pokalturnier Castingsport am 05. Mai 2019 Sportforum Berlin</t>
  </si>
  <si>
    <t>Nr.: 06 /2019 gez.: Wolfgang Feige-Lorenz</t>
  </si>
  <si>
    <t>Heine</t>
  </si>
  <si>
    <t>Jens</t>
  </si>
  <si>
    <t>Musial</t>
  </si>
  <si>
    <t>Volker</t>
  </si>
  <si>
    <t>Geisler</t>
  </si>
  <si>
    <t>Jürgen</t>
  </si>
  <si>
    <t>Zimmermann</t>
  </si>
  <si>
    <t>Britta</t>
  </si>
  <si>
    <t xml:space="preserve">SC Borussia Friedr. </t>
  </si>
  <si>
    <t>LD</t>
  </si>
  <si>
    <t>Sperling</t>
  </si>
  <si>
    <t>Gerard</t>
  </si>
  <si>
    <t>JM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</si>
</sst>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0.000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 shrinkToFi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0" xfId="0" applyFont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3" fillId="0" borderId="10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43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shrinkToFi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4" fontId="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 horizontal="left" shrinkToFit="1"/>
    </xf>
    <xf numFmtId="3" fontId="4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2" xfId="0" applyNumberFormat="1" applyFont="1" applyFill="1" applyBorder="1" applyAlignment="1" applyProtection="1">
      <alignment horizontal="center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4" fontId="5" fillId="0" borderId="13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0" fillId="0" borderId="13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5"/>
  <sheetViews>
    <sheetView tabSelected="1" zoomScale="110" zoomScaleNormal="110" zoomScalePageLayoutView="0" workbookViewId="0" topLeftCell="A1">
      <selection activeCell="Z19" sqref="Z19"/>
    </sheetView>
  </sheetViews>
  <sheetFormatPr defaultColWidth="10.00390625" defaultRowHeight="12.75"/>
  <cols>
    <col min="1" max="1" width="15.421875" style="25" customWidth="1"/>
    <col min="2" max="2" width="10.140625" style="25" customWidth="1"/>
    <col min="3" max="3" width="17.140625" style="25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7.574218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7" width="12.28125" style="25" customWidth="1"/>
    <col min="18" max="18" width="9.8515625" style="25" customWidth="1"/>
    <col min="19" max="19" width="16.7109375" style="25" customWidth="1"/>
    <col min="20" max="20" width="5.421875" style="44" customWidth="1"/>
    <col min="21" max="21" width="7.42187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125" style="5" customWidth="1"/>
    <col min="26" max="26" width="9.140625" style="4" customWidth="1"/>
    <col min="27" max="27" width="3.421875" style="6" customWidth="1"/>
    <col min="28" max="28" width="5.7109375" style="5" customWidth="1"/>
    <col min="29" max="29" width="8.7109375" style="2" customWidth="1"/>
    <col min="30" max="30" width="9.421875" style="51" customWidth="1"/>
    <col min="31" max="32" width="10.00390625" style="5" customWidth="1"/>
    <col min="33" max="33" width="3.7109375" style="6" customWidth="1"/>
    <col min="34" max="16384" width="10.00390625" style="5" customWidth="1"/>
  </cols>
  <sheetData>
    <row r="1" spans="1:33" s="13" customFormat="1" ht="15.75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10"/>
      <c r="L1" s="11"/>
      <c r="M1" s="12" t="s">
        <v>16</v>
      </c>
      <c r="N1" s="38"/>
      <c r="P1" s="14"/>
      <c r="Q1" s="71" t="str">
        <f>A1</f>
        <v>Ergebnisliste Pokalturnier Castingsport am 05. Mai 2019 Sportforum Berlin</v>
      </c>
      <c r="R1" s="71"/>
      <c r="S1" s="71"/>
      <c r="T1" s="71"/>
      <c r="U1" s="71"/>
      <c r="V1" s="71"/>
      <c r="W1" s="71"/>
      <c r="X1" s="71"/>
      <c r="Y1" s="71"/>
      <c r="Z1" s="71"/>
      <c r="AA1" s="42"/>
      <c r="AC1" s="16"/>
      <c r="AD1" s="48"/>
      <c r="AF1" s="13" t="s">
        <v>16</v>
      </c>
      <c r="AG1" s="14"/>
    </row>
    <row r="2" spans="1:33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3"/>
      <c r="U2" s="10"/>
      <c r="V2" s="10"/>
      <c r="W2" s="34"/>
      <c r="X2" s="10"/>
      <c r="Z2" s="11"/>
      <c r="AA2" s="14"/>
      <c r="AC2" s="16"/>
      <c r="AD2" s="48"/>
      <c r="AG2" s="14"/>
    </row>
    <row r="3" spans="1:139" s="24" customFormat="1" ht="13.5" customHeight="1">
      <c r="A3" s="24" t="s">
        <v>0</v>
      </c>
      <c r="B3" s="24" t="s">
        <v>1</v>
      </c>
      <c r="C3" s="46" t="s">
        <v>2</v>
      </c>
      <c r="D3" s="24" t="s">
        <v>3</v>
      </c>
      <c r="E3" s="41" t="s">
        <v>4</v>
      </c>
      <c r="F3" s="69" t="s">
        <v>5</v>
      </c>
      <c r="G3" s="72"/>
      <c r="H3" s="72"/>
      <c r="I3" s="41" t="s">
        <v>13</v>
      </c>
      <c r="J3" s="41" t="s">
        <v>19</v>
      </c>
      <c r="K3" s="69" t="s">
        <v>18</v>
      </c>
      <c r="L3" s="70"/>
      <c r="M3" s="67" t="s">
        <v>6</v>
      </c>
      <c r="N3" s="68"/>
      <c r="O3" s="73" t="s">
        <v>7</v>
      </c>
      <c r="P3" s="74"/>
      <c r="Q3" s="24" t="s">
        <v>0</v>
      </c>
      <c r="R3" s="24" t="s">
        <v>1</v>
      </c>
      <c r="S3" s="24" t="s">
        <v>2</v>
      </c>
      <c r="T3" s="28" t="s">
        <v>3</v>
      </c>
      <c r="U3" s="69" t="s">
        <v>20</v>
      </c>
      <c r="V3" s="70"/>
      <c r="W3" s="70"/>
      <c r="X3" s="69" t="s">
        <v>8</v>
      </c>
      <c r="Y3" s="70"/>
      <c r="Z3" s="67" t="s">
        <v>9</v>
      </c>
      <c r="AA3" s="68"/>
      <c r="AB3" s="24" t="s">
        <v>30</v>
      </c>
      <c r="AC3" s="53" t="s">
        <v>31</v>
      </c>
      <c r="AD3" s="49"/>
      <c r="AE3" s="24" t="s">
        <v>32</v>
      </c>
      <c r="AF3" s="24" t="s">
        <v>33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3:139" s="24" customFormat="1" ht="13.5" customHeight="1">
      <c r="C4" s="46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34</v>
      </c>
      <c r="AC4" s="53" t="s">
        <v>14</v>
      </c>
      <c r="AD4" s="49" t="s">
        <v>15</v>
      </c>
      <c r="AE4" s="24" t="s">
        <v>35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3.5" customHeight="1">
      <c r="A5" s="39" t="s">
        <v>21</v>
      </c>
      <c r="B5" s="39" t="s">
        <v>22</v>
      </c>
      <c r="C5" s="47" t="s">
        <v>29</v>
      </c>
      <c r="D5" s="18" t="s">
        <v>23</v>
      </c>
      <c r="E5" s="18">
        <v>85</v>
      </c>
      <c r="F5" s="19">
        <v>61.08</v>
      </c>
      <c r="G5" s="20">
        <v>56.9</v>
      </c>
      <c r="H5" s="19">
        <f>SUM(F5,G5)</f>
        <v>117.97999999999999</v>
      </c>
      <c r="I5" s="21">
        <v>100</v>
      </c>
      <c r="J5" s="21">
        <v>100</v>
      </c>
      <c r="K5" s="19">
        <v>72.5</v>
      </c>
      <c r="L5" s="22">
        <f>K5*1.5</f>
        <v>108.75</v>
      </c>
      <c r="M5" s="22">
        <f>I5+J5+L5</f>
        <v>308.75</v>
      </c>
      <c r="N5" s="17"/>
      <c r="O5" s="22">
        <f>SUM(E5,H5,I5,J5,L5)</f>
        <v>511.73</v>
      </c>
      <c r="P5" s="52">
        <v>1</v>
      </c>
      <c r="Q5" s="39" t="str">
        <f aca="true" t="shared" si="0" ref="Q5:T7">A5</f>
        <v>Wagner</v>
      </c>
      <c r="R5" s="39" t="str">
        <f t="shared" si="0"/>
        <v>Frank</v>
      </c>
      <c r="S5" s="40" t="str">
        <f t="shared" si="0"/>
        <v>SC Borussia Friedr.</v>
      </c>
      <c r="T5" s="45" t="str">
        <f t="shared" si="0"/>
        <v>LM</v>
      </c>
      <c r="U5" s="19">
        <v>64.27</v>
      </c>
      <c r="V5" s="19">
        <v>63.81</v>
      </c>
      <c r="W5" s="36">
        <f>SUM(U5,V5)</f>
        <v>128.07999999999998</v>
      </c>
      <c r="X5" s="19">
        <v>104.86</v>
      </c>
      <c r="Y5" s="22">
        <f>X5*1.5</f>
        <v>157.29</v>
      </c>
      <c r="Z5" s="22">
        <f>O5+W5+Y5</f>
        <v>797.0999999999999</v>
      </c>
      <c r="AA5" s="52">
        <v>1</v>
      </c>
      <c r="AB5" s="8">
        <v>85</v>
      </c>
      <c r="AC5" s="20">
        <v>87.5</v>
      </c>
      <c r="AD5" s="50">
        <f>AC5*1.5</f>
        <v>131.25</v>
      </c>
      <c r="AE5" s="50">
        <f>AB5+AD5</f>
        <v>216.25</v>
      </c>
      <c r="AF5" s="22">
        <f>Z5+AE5</f>
        <v>1013.3499999999999</v>
      </c>
      <c r="AG5" s="66">
        <v>1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3.5" customHeight="1">
      <c r="A6" s="39" t="s">
        <v>36</v>
      </c>
      <c r="B6" s="39" t="s">
        <v>37</v>
      </c>
      <c r="C6" s="47" t="s">
        <v>38</v>
      </c>
      <c r="D6" s="18" t="s">
        <v>23</v>
      </c>
      <c r="E6" s="18">
        <v>80</v>
      </c>
      <c r="F6" s="19">
        <v>46.16</v>
      </c>
      <c r="G6" s="20">
        <v>44.56</v>
      </c>
      <c r="H6" s="19">
        <f>SUM(F6,G6)</f>
        <v>90.72</v>
      </c>
      <c r="I6" s="21">
        <v>78</v>
      </c>
      <c r="J6" s="21">
        <v>80</v>
      </c>
      <c r="K6" s="19">
        <v>66.26</v>
      </c>
      <c r="L6" s="22">
        <f>K6*1.5</f>
        <v>99.39000000000001</v>
      </c>
      <c r="M6" s="22">
        <f>I6+J6+L6</f>
        <v>257.39</v>
      </c>
      <c r="N6" s="17"/>
      <c r="O6" s="22">
        <f>SUM(E6,H6,I6,J6,L6)</f>
        <v>428.11</v>
      </c>
      <c r="P6" s="65">
        <v>2</v>
      </c>
      <c r="Q6" s="39" t="str">
        <f t="shared" si="0"/>
        <v>Schulz</v>
      </c>
      <c r="R6" s="39" t="str">
        <f t="shared" si="0"/>
        <v>Steffen</v>
      </c>
      <c r="S6" s="40" t="str">
        <f t="shared" si="0"/>
        <v>AF Hohenschönhausen</v>
      </c>
      <c r="T6" s="45" t="str">
        <f t="shared" si="0"/>
        <v>LM</v>
      </c>
      <c r="U6" s="19"/>
      <c r="V6" s="19"/>
      <c r="W6" s="36"/>
      <c r="X6" s="19"/>
      <c r="Y6" s="22"/>
      <c r="Z6" s="22"/>
      <c r="AA6" s="52"/>
      <c r="AC6" s="20"/>
      <c r="AD6" s="50"/>
      <c r="AE6" s="50"/>
      <c r="AF6" s="22"/>
      <c r="AG6" s="17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3.5" customHeight="1">
      <c r="A7" s="39" t="s">
        <v>27</v>
      </c>
      <c r="B7" s="39" t="s">
        <v>28</v>
      </c>
      <c r="C7" s="47" t="s">
        <v>29</v>
      </c>
      <c r="D7" s="18" t="s">
        <v>23</v>
      </c>
      <c r="E7" s="18">
        <v>95</v>
      </c>
      <c r="F7" s="19">
        <v>46.16</v>
      </c>
      <c r="G7" s="20">
        <v>45.83</v>
      </c>
      <c r="H7" s="19">
        <f>SUM(F7,G7)</f>
        <v>91.99</v>
      </c>
      <c r="I7" s="21">
        <v>84</v>
      </c>
      <c r="J7" s="21">
        <v>65</v>
      </c>
      <c r="K7" s="19">
        <v>59.48</v>
      </c>
      <c r="L7" s="22">
        <f>K7*1.5</f>
        <v>89.22</v>
      </c>
      <c r="M7" s="22">
        <f>I7+J7+L7</f>
        <v>238.22</v>
      </c>
      <c r="N7" s="17"/>
      <c r="O7" s="22">
        <f>SUM(E7,H7,I7,J7,L7)</f>
        <v>425.21000000000004</v>
      </c>
      <c r="P7" s="65">
        <v>3</v>
      </c>
      <c r="Q7" s="39" t="str">
        <f t="shared" si="0"/>
        <v>Hüter</v>
      </c>
      <c r="R7" s="39" t="str">
        <f t="shared" si="0"/>
        <v>Torsten</v>
      </c>
      <c r="S7" s="40" t="str">
        <f t="shared" si="0"/>
        <v>SC Borussia Friedr.</v>
      </c>
      <c r="T7" s="45" t="str">
        <f t="shared" si="0"/>
        <v>LM</v>
      </c>
      <c r="U7" s="19">
        <v>65.55</v>
      </c>
      <c r="V7" s="19">
        <v>64.92</v>
      </c>
      <c r="W7" s="36">
        <f>SUM(U7,V7)</f>
        <v>130.47</v>
      </c>
      <c r="X7" s="19">
        <v>92.17</v>
      </c>
      <c r="Y7" s="22">
        <f>X7*1.5</f>
        <v>138.255</v>
      </c>
      <c r="Z7" s="22">
        <f>O7+W7+Y7</f>
        <v>693.9350000000001</v>
      </c>
      <c r="AA7" s="65">
        <v>2</v>
      </c>
      <c r="AC7" s="20"/>
      <c r="AD7" s="50"/>
      <c r="AE7" s="50"/>
      <c r="AF7" s="22"/>
      <c r="AG7" s="65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3.5" customHeight="1">
      <c r="A8" s="62"/>
      <c r="B8" s="62"/>
      <c r="C8" s="63"/>
      <c r="D8" s="64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2"/>
      <c r="Q8" s="39"/>
      <c r="R8" s="39"/>
      <c r="S8" s="40"/>
      <c r="T8" s="45"/>
      <c r="U8" s="19"/>
      <c r="V8" s="19"/>
      <c r="W8" s="36"/>
      <c r="X8" s="19"/>
      <c r="Y8" s="22"/>
      <c r="Z8" s="22"/>
      <c r="AA8" s="52"/>
      <c r="AC8" s="20"/>
      <c r="AD8" s="50"/>
      <c r="AE8" s="50"/>
      <c r="AF8" s="22"/>
      <c r="AG8" s="52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3.5" customHeight="1">
      <c r="A9" s="39" t="s">
        <v>46</v>
      </c>
      <c r="B9" s="39" t="s">
        <v>47</v>
      </c>
      <c r="C9" s="47" t="s">
        <v>42</v>
      </c>
      <c r="D9" s="18" t="s">
        <v>24</v>
      </c>
      <c r="E9" s="18">
        <v>75</v>
      </c>
      <c r="F9" s="19">
        <v>45.02</v>
      </c>
      <c r="G9" s="20">
        <v>43.78</v>
      </c>
      <c r="H9" s="19">
        <f aca="true" t="shared" si="1" ref="H9:H16">SUM(F9,G9)</f>
        <v>88.80000000000001</v>
      </c>
      <c r="I9" s="21">
        <v>94</v>
      </c>
      <c r="J9" s="21">
        <v>85</v>
      </c>
      <c r="K9" s="19">
        <v>64.79</v>
      </c>
      <c r="L9" s="22">
        <f aca="true" t="shared" si="2" ref="L9:L16">K9*1.5</f>
        <v>97.185</v>
      </c>
      <c r="M9" s="22">
        <f aca="true" t="shared" si="3" ref="M9:M16">I9+J9+L9</f>
        <v>276.185</v>
      </c>
      <c r="N9" s="17"/>
      <c r="O9" s="22">
        <f aca="true" t="shared" si="4" ref="O9:O16">SUM(E9,H9,I9,J9,L9)</f>
        <v>439.985</v>
      </c>
      <c r="P9" s="65">
        <v>2</v>
      </c>
      <c r="Q9" s="39" t="str">
        <f aca="true" t="shared" si="5" ref="Q9:S14">A9</f>
        <v>Neumann</v>
      </c>
      <c r="R9" s="39" t="str">
        <f t="shared" si="5"/>
        <v>Peter</v>
      </c>
      <c r="S9" s="40" t="str">
        <f t="shared" si="5"/>
        <v>OG Hessenwinkel</v>
      </c>
      <c r="T9" s="45" t="s">
        <v>24</v>
      </c>
      <c r="U9" s="19">
        <v>59.29</v>
      </c>
      <c r="V9" s="19">
        <v>58.02</v>
      </c>
      <c r="W9" s="36">
        <f aca="true" t="shared" si="6" ref="W9:W14">SUM(U9,V9)</f>
        <v>117.31</v>
      </c>
      <c r="X9" s="19">
        <v>95.48</v>
      </c>
      <c r="Y9" s="22">
        <f aca="true" t="shared" si="7" ref="Y9:Y14">X9*1.5</f>
        <v>143.22</v>
      </c>
      <c r="Z9" s="22">
        <f aca="true" t="shared" si="8" ref="Z9:Z14">O9+W9+Y9</f>
        <v>700.5150000000001</v>
      </c>
      <c r="AA9" s="52">
        <v>1</v>
      </c>
      <c r="AB9" s="8">
        <v>70</v>
      </c>
      <c r="AC9" s="20">
        <v>90.59</v>
      </c>
      <c r="AD9" s="50">
        <f>AC9*1.5</f>
        <v>135.885</v>
      </c>
      <c r="AE9" s="50">
        <f>AB9+AD9</f>
        <v>205.885</v>
      </c>
      <c r="AF9" s="22">
        <f>Z9+AE9</f>
        <v>906.4000000000001</v>
      </c>
      <c r="AG9" s="52">
        <v>1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3.5" customHeight="1">
      <c r="A10" s="39" t="s">
        <v>39</v>
      </c>
      <c r="B10" s="39" t="s">
        <v>40</v>
      </c>
      <c r="C10" s="40" t="s">
        <v>43</v>
      </c>
      <c r="D10" s="18" t="s">
        <v>24</v>
      </c>
      <c r="E10" s="18">
        <v>90</v>
      </c>
      <c r="F10" s="19">
        <v>45.03</v>
      </c>
      <c r="G10" s="20">
        <v>44.87</v>
      </c>
      <c r="H10" s="19">
        <f t="shared" si="1"/>
        <v>89.9</v>
      </c>
      <c r="I10" s="21">
        <v>90</v>
      </c>
      <c r="J10" s="21">
        <v>80</v>
      </c>
      <c r="K10" s="19">
        <v>66.67</v>
      </c>
      <c r="L10" s="22">
        <f t="shared" si="2"/>
        <v>100.005</v>
      </c>
      <c r="M10" s="22">
        <f t="shared" si="3"/>
        <v>270.005</v>
      </c>
      <c r="N10" s="17"/>
      <c r="O10" s="22">
        <f t="shared" si="4"/>
        <v>449.905</v>
      </c>
      <c r="P10" s="52">
        <v>1</v>
      </c>
      <c r="Q10" s="39" t="str">
        <f t="shared" si="5"/>
        <v>Behlert</v>
      </c>
      <c r="R10" s="39" t="str">
        <f t="shared" si="5"/>
        <v>Detlef</v>
      </c>
      <c r="S10" s="40" t="str">
        <f t="shared" si="5"/>
        <v>AF Wendenschloss</v>
      </c>
      <c r="T10" s="45" t="str">
        <f>D10</f>
        <v>S</v>
      </c>
      <c r="U10" s="19">
        <v>46.96</v>
      </c>
      <c r="V10" s="19">
        <v>45.29</v>
      </c>
      <c r="W10" s="36">
        <f t="shared" si="6"/>
        <v>92.25</v>
      </c>
      <c r="X10" s="19">
        <v>95.65</v>
      </c>
      <c r="Y10" s="22">
        <f t="shared" si="7"/>
        <v>143.47500000000002</v>
      </c>
      <c r="Z10" s="22">
        <f t="shared" si="8"/>
        <v>685.63</v>
      </c>
      <c r="AA10" s="65">
        <v>2</v>
      </c>
      <c r="AB10" s="8">
        <v>45</v>
      </c>
      <c r="AC10" s="19">
        <v>92.14</v>
      </c>
      <c r="AD10" s="50">
        <f>AC10*1.5</f>
        <v>138.21</v>
      </c>
      <c r="AE10" s="50">
        <f>AB10+AD10</f>
        <v>183.21</v>
      </c>
      <c r="AF10" s="22">
        <f>Z10+AE10</f>
        <v>868.84</v>
      </c>
      <c r="AG10" s="17">
        <v>2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3.5" customHeight="1">
      <c r="A11" s="39" t="s">
        <v>54</v>
      </c>
      <c r="B11" s="39" t="s">
        <v>55</v>
      </c>
      <c r="C11" s="47" t="s">
        <v>29</v>
      </c>
      <c r="D11" s="18" t="s">
        <v>24</v>
      </c>
      <c r="E11" s="18">
        <v>75</v>
      </c>
      <c r="F11" s="19">
        <v>42.98</v>
      </c>
      <c r="G11" s="20">
        <v>41.23</v>
      </c>
      <c r="H11" s="19">
        <f t="shared" si="1"/>
        <v>84.21</v>
      </c>
      <c r="I11" s="21">
        <v>88</v>
      </c>
      <c r="J11" s="21">
        <v>70</v>
      </c>
      <c r="K11" s="19">
        <v>55.37</v>
      </c>
      <c r="L11" s="22">
        <f t="shared" si="2"/>
        <v>83.05499999999999</v>
      </c>
      <c r="M11" s="22">
        <f t="shared" si="3"/>
        <v>241.055</v>
      </c>
      <c r="N11" s="17"/>
      <c r="O11" s="22">
        <f t="shared" si="4"/>
        <v>400.265</v>
      </c>
      <c r="P11" s="17">
        <v>4</v>
      </c>
      <c r="Q11" s="39" t="str">
        <f t="shared" si="5"/>
        <v>Musial</v>
      </c>
      <c r="R11" s="39" t="str">
        <f t="shared" si="5"/>
        <v>Volker</v>
      </c>
      <c r="S11" s="40" t="str">
        <f t="shared" si="5"/>
        <v>SC Borussia Friedr.</v>
      </c>
      <c r="T11" s="45" t="str">
        <f>D11</f>
        <v>S</v>
      </c>
      <c r="U11" s="19">
        <v>54.71</v>
      </c>
      <c r="V11" s="19">
        <v>49.67</v>
      </c>
      <c r="W11" s="36">
        <f t="shared" si="6"/>
        <v>104.38</v>
      </c>
      <c r="X11" s="19">
        <v>83.35</v>
      </c>
      <c r="Y11" s="22">
        <f t="shared" si="7"/>
        <v>125.02499999999999</v>
      </c>
      <c r="Z11" s="22">
        <f t="shared" si="8"/>
        <v>629.67</v>
      </c>
      <c r="AA11" s="65">
        <v>3</v>
      </c>
      <c r="AB11" s="8">
        <v>35</v>
      </c>
      <c r="AC11" s="19">
        <v>65.39</v>
      </c>
      <c r="AD11" s="50">
        <f>AC11*1.5</f>
        <v>98.08500000000001</v>
      </c>
      <c r="AE11" s="50">
        <f>AB11+AD11</f>
        <v>133.085</v>
      </c>
      <c r="AF11" s="22">
        <f>Z11+AE11</f>
        <v>762.755</v>
      </c>
      <c r="AG11" s="17">
        <v>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3.5" customHeight="1">
      <c r="A12" s="39" t="s">
        <v>48</v>
      </c>
      <c r="B12" s="39" t="s">
        <v>41</v>
      </c>
      <c r="C12" s="47" t="s">
        <v>38</v>
      </c>
      <c r="D12" s="18" t="s">
        <v>24</v>
      </c>
      <c r="E12" s="18">
        <v>70</v>
      </c>
      <c r="F12" s="19">
        <v>38.22</v>
      </c>
      <c r="G12" s="20">
        <v>36.51</v>
      </c>
      <c r="H12" s="19">
        <f t="shared" si="1"/>
        <v>74.72999999999999</v>
      </c>
      <c r="I12" s="21">
        <v>78</v>
      </c>
      <c r="J12" s="21">
        <v>70</v>
      </c>
      <c r="K12" s="19">
        <v>53.11</v>
      </c>
      <c r="L12" s="22">
        <f t="shared" si="2"/>
        <v>79.66499999999999</v>
      </c>
      <c r="M12" s="22">
        <f t="shared" si="3"/>
        <v>227.665</v>
      </c>
      <c r="N12" s="17"/>
      <c r="O12" s="22">
        <f t="shared" si="4"/>
        <v>372.395</v>
      </c>
      <c r="P12" s="17">
        <v>5</v>
      </c>
      <c r="Q12" s="39" t="str">
        <f t="shared" si="5"/>
        <v>Frahm</v>
      </c>
      <c r="R12" s="39" t="str">
        <f t="shared" si="5"/>
        <v>Manfred</v>
      </c>
      <c r="S12" s="40" t="str">
        <f t="shared" si="5"/>
        <v>AF Hohenschönhausen</v>
      </c>
      <c r="T12" s="45" t="str">
        <f>D12</f>
        <v>S</v>
      </c>
      <c r="U12" s="19">
        <v>47.75</v>
      </c>
      <c r="V12" s="19">
        <v>46.65</v>
      </c>
      <c r="W12" s="36">
        <f t="shared" si="6"/>
        <v>94.4</v>
      </c>
      <c r="X12" s="19">
        <v>82.09</v>
      </c>
      <c r="Y12" s="22">
        <f t="shared" si="7"/>
        <v>123.135</v>
      </c>
      <c r="Z12" s="22">
        <f t="shared" si="8"/>
        <v>589.93</v>
      </c>
      <c r="AA12" s="17">
        <v>4</v>
      </c>
      <c r="AC12" s="20"/>
      <c r="AD12" s="50"/>
      <c r="AE12" s="50"/>
      <c r="AF12" s="22"/>
      <c r="AG12" s="17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8" customFormat="1" ht="13.5" customHeight="1">
      <c r="A13" s="39" t="s">
        <v>56</v>
      </c>
      <c r="B13" s="39" t="s">
        <v>57</v>
      </c>
      <c r="C13" s="47" t="s">
        <v>29</v>
      </c>
      <c r="D13" s="18" t="s">
        <v>24</v>
      </c>
      <c r="E13" s="18">
        <v>70</v>
      </c>
      <c r="F13" s="19">
        <v>37.34</v>
      </c>
      <c r="G13" s="20">
        <v>34.13</v>
      </c>
      <c r="H13" s="19">
        <f t="shared" si="1"/>
        <v>71.47</v>
      </c>
      <c r="I13" s="21">
        <v>68</v>
      </c>
      <c r="J13" s="21">
        <v>40</v>
      </c>
      <c r="K13" s="19">
        <v>53.09</v>
      </c>
      <c r="L13" s="22">
        <f t="shared" si="2"/>
        <v>79.635</v>
      </c>
      <c r="M13" s="22">
        <f t="shared" si="3"/>
        <v>187.635</v>
      </c>
      <c r="N13" s="17"/>
      <c r="O13" s="22">
        <f t="shared" si="4"/>
        <v>329.105</v>
      </c>
      <c r="P13" s="17">
        <v>8</v>
      </c>
      <c r="Q13" s="39" t="str">
        <f t="shared" si="5"/>
        <v>Geisler</v>
      </c>
      <c r="R13" s="39" t="str">
        <f t="shared" si="5"/>
        <v>Jürgen</v>
      </c>
      <c r="S13" s="40" t="str">
        <f t="shared" si="5"/>
        <v>SC Borussia Friedr.</v>
      </c>
      <c r="T13" s="45" t="str">
        <f>D13</f>
        <v>S</v>
      </c>
      <c r="U13" s="19">
        <v>41.17</v>
      </c>
      <c r="V13" s="19">
        <v>41.08</v>
      </c>
      <c r="W13" s="36">
        <f t="shared" si="6"/>
        <v>82.25</v>
      </c>
      <c r="X13" s="19">
        <v>55.08</v>
      </c>
      <c r="Y13" s="22">
        <f t="shared" si="7"/>
        <v>82.62</v>
      </c>
      <c r="Z13" s="22">
        <f t="shared" si="8"/>
        <v>493.975</v>
      </c>
      <c r="AA13" s="17">
        <v>5</v>
      </c>
      <c r="AD13" s="50"/>
      <c r="AE13" s="50"/>
      <c r="AF13" s="22"/>
      <c r="AG13" s="1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s="8" customFormat="1" ht="13.5" customHeight="1">
      <c r="A14" s="39" t="s">
        <v>52</v>
      </c>
      <c r="B14" s="39" t="s">
        <v>53</v>
      </c>
      <c r="C14" s="47" t="s">
        <v>43</v>
      </c>
      <c r="D14" s="18" t="s">
        <v>24</v>
      </c>
      <c r="E14" s="18">
        <v>45</v>
      </c>
      <c r="F14" s="19">
        <v>38.82</v>
      </c>
      <c r="G14" s="20">
        <v>37.87</v>
      </c>
      <c r="H14" s="19">
        <f t="shared" si="1"/>
        <v>76.69</v>
      </c>
      <c r="I14" s="21">
        <v>84</v>
      </c>
      <c r="J14" s="21">
        <v>65</v>
      </c>
      <c r="K14" s="19">
        <v>66.4</v>
      </c>
      <c r="L14" s="22">
        <f t="shared" si="2"/>
        <v>99.60000000000001</v>
      </c>
      <c r="M14" s="22">
        <f t="shared" si="3"/>
        <v>248.60000000000002</v>
      </c>
      <c r="N14" s="17"/>
      <c r="O14" s="22">
        <f t="shared" si="4"/>
        <v>370.29</v>
      </c>
      <c r="P14" s="17">
        <v>6</v>
      </c>
      <c r="Q14" s="39" t="str">
        <f t="shared" si="5"/>
        <v>Heine</v>
      </c>
      <c r="R14" s="39" t="str">
        <f t="shared" si="5"/>
        <v>Jens</v>
      </c>
      <c r="S14" s="40" t="str">
        <f t="shared" si="5"/>
        <v>AF Wendenschloss</v>
      </c>
      <c r="T14" s="45" t="str">
        <f>D14</f>
        <v>S</v>
      </c>
      <c r="U14" s="19">
        <v>38.55</v>
      </c>
      <c r="V14" s="19">
        <v>35.94</v>
      </c>
      <c r="W14" s="36">
        <f t="shared" si="6"/>
        <v>74.49</v>
      </c>
      <c r="X14" s="19">
        <v>0</v>
      </c>
      <c r="Y14" s="22">
        <f t="shared" si="7"/>
        <v>0</v>
      </c>
      <c r="Z14" s="22">
        <f t="shared" si="8"/>
        <v>444.78000000000003</v>
      </c>
      <c r="AA14" s="17">
        <v>6</v>
      </c>
      <c r="AB14" s="8">
        <v>20</v>
      </c>
      <c r="AC14" s="20"/>
      <c r="AD14" s="50">
        <f>AC14*1.5</f>
        <v>0</v>
      </c>
      <c r="AE14" s="50">
        <f>AB14+AD14</f>
        <v>20</v>
      </c>
      <c r="AF14" s="22">
        <f>Z14+AE14</f>
        <v>464.78000000000003</v>
      </c>
      <c r="AG14" s="17">
        <v>4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33" s="13" customFormat="1" ht="13.5" customHeight="1">
      <c r="A15" s="39" t="s">
        <v>25</v>
      </c>
      <c r="B15" s="39" t="s">
        <v>26</v>
      </c>
      <c r="C15" s="47" t="s">
        <v>29</v>
      </c>
      <c r="D15" s="18" t="s">
        <v>24</v>
      </c>
      <c r="E15" s="18">
        <v>85</v>
      </c>
      <c r="F15" s="19">
        <v>43.44</v>
      </c>
      <c r="G15" s="20">
        <v>40.54</v>
      </c>
      <c r="H15" s="19">
        <f t="shared" si="1"/>
        <v>83.97999999999999</v>
      </c>
      <c r="I15" s="21">
        <v>92</v>
      </c>
      <c r="J15" s="21">
        <v>80</v>
      </c>
      <c r="K15" s="19">
        <v>60.78</v>
      </c>
      <c r="L15" s="22">
        <f t="shared" si="2"/>
        <v>91.17</v>
      </c>
      <c r="M15" s="22">
        <f t="shared" si="3"/>
        <v>263.17</v>
      </c>
      <c r="N15" s="17"/>
      <c r="O15" s="22">
        <f t="shared" si="4"/>
        <v>432.15000000000003</v>
      </c>
      <c r="P15" s="65">
        <v>3</v>
      </c>
      <c r="Q15" s="39"/>
      <c r="R15" s="39"/>
      <c r="S15" s="40"/>
      <c r="T15" s="45"/>
      <c r="U15" s="19"/>
      <c r="V15" s="19"/>
      <c r="W15" s="36"/>
      <c r="X15" s="19"/>
      <c r="Y15" s="22"/>
      <c r="Z15" s="22"/>
      <c r="AA15" s="65"/>
      <c r="AB15" s="8"/>
      <c r="AC15" s="20"/>
      <c r="AD15" s="50"/>
      <c r="AE15" s="50"/>
      <c r="AF15" s="22"/>
      <c r="AG15" s="65"/>
    </row>
    <row r="16" spans="1:33" s="13" customFormat="1" ht="13.5" customHeight="1">
      <c r="A16" s="39" t="s">
        <v>36</v>
      </c>
      <c r="B16" s="39" t="s">
        <v>44</v>
      </c>
      <c r="C16" s="47" t="s">
        <v>38</v>
      </c>
      <c r="D16" s="18" t="s">
        <v>24</v>
      </c>
      <c r="E16" s="18">
        <v>40</v>
      </c>
      <c r="F16" s="19">
        <v>36.21</v>
      </c>
      <c r="G16" s="20">
        <v>36.04</v>
      </c>
      <c r="H16" s="19">
        <f t="shared" si="1"/>
        <v>72.25</v>
      </c>
      <c r="I16" s="21">
        <v>90</v>
      </c>
      <c r="J16" s="21">
        <v>40</v>
      </c>
      <c r="K16" s="19">
        <v>62.54</v>
      </c>
      <c r="L16" s="22">
        <f t="shared" si="2"/>
        <v>93.81</v>
      </c>
      <c r="M16" s="22">
        <f t="shared" si="3"/>
        <v>223.81</v>
      </c>
      <c r="N16" s="17"/>
      <c r="O16" s="22">
        <f t="shared" si="4"/>
        <v>336.06</v>
      </c>
      <c r="P16" s="17">
        <v>7</v>
      </c>
      <c r="Q16" s="39"/>
      <c r="R16" s="39"/>
      <c r="S16" s="40"/>
      <c r="T16" s="45"/>
      <c r="U16" s="19"/>
      <c r="V16" s="19"/>
      <c r="W16" s="36"/>
      <c r="X16" s="19"/>
      <c r="Y16" s="22"/>
      <c r="Z16" s="22"/>
      <c r="AA16" s="65"/>
      <c r="AB16" s="8"/>
      <c r="AC16" s="20"/>
      <c r="AD16" s="50"/>
      <c r="AE16" s="50"/>
      <c r="AF16" s="22"/>
      <c r="AG16" s="65"/>
    </row>
    <row r="17" spans="1:33" s="13" customFormat="1" ht="13.5" customHeight="1">
      <c r="A17" s="62"/>
      <c r="B17" s="62"/>
      <c r="C17" s="63"/>
      <c r="D17" s="64"/>
      <c r="E17" s="18"/>
      <c r="F17" s="19"/>
      <c r="G17" s="20"/>
      <c r="H17" s="19"/>
      <c r="I17" s="8"/>
      <c r="J17" s="21"/>
      <c r="K17" s="19"/>
      <c r="L17" s="22"/>
      <c r="M17" s="22"/>
      <c r="N17" s="52"/>
      <c r="O17" s="22"/>
      <c r="P17" s="52"/>
      <c r="Q17" s="39"/>
      <c r="R17" s="39"/>
      <c r="S17" s="40"/>
      <c r="T17" s="45"/>
      <c r="U17" s="19"/>
      <c r="V17" s="19"/>
      <c r="W17" s="36"/>
      <c r="X17" s="19"/>
      <c r="Y17" s="22"/>
      <c r="Z17" s="22"/>
      <c r="AA17" s="17"/>
      <c r="AB17" s="8"/>
      <c r="AC17" s="8"/>
      <c r="AD17" s="50"/>
      <c r="AE17" s="50"/>
      <c r="AF17" s="22"/>
      <c r="AG17" s="54"/>
    </row>
    <row r="18" spans="1:33" s="13" customFormat="1" ht="13.5" customHeight="1">
      <c r="A18" s="39" t="s">
        <v>58</v>
      </c>
      <c r="B18" s="39" t="s">
        <v>59</v>
      </c>
      <c r="C18" s="47" t="s">
        <v>60</v>
      </c>
      <c r="D18" s="18" t="s">
        <v>61</v>
      </c>
      <c r="E18" s="18">
        <v>80</v>
      </c>
      <c r="F18" s="19">
        <v>42.76</v>
      </c>
      <c r="G18" s="20">
        <v>41.91</v>
      </c>
      <c r="H18" s="19">
        <f>SUM(F18,G18)</f>
        <v>84.66999999999999</v>
      </c>
      <c r="I18" s="8">
        <v>70</v>
      </c>
      <c r="J18" s="21">
        <v>70</v>
      </c>
      <c r="K18" s="19">
        <v>54.29</v>
      </c>
      <c r="L18" s="22">
        <f>K18*1.5</f>
        <v>81.435</v>
      </c>
      <c r="M18" s="22">
        <f>I18+J18+L18</f>
        <v>221.435</v>
      </c>
      <c r="N18" s="65"/>
      <c r="O18" s="22">
        <f>SUM(E18,H18,I18,J18,L18)</f>
        <v>386.10499999999996</v>
      </c>
      <c r="P18" s="52">
        <v>1</v>
      </c>
      <c r="Q18" s="39"/>
      <c r="R18" s="39"/>
      <c r="S18" s="40"/>
      <c r="T18" s="45"/>
      <c r="U18" s="19"/>
      <c r="V18" s="19"/>
      <c r="W18" s="36"/>
      <c r="X18" s="19"/>
      <c r="Y18" s="22"/>
      <c r="Z18" s="22"/>
      <c r="AA18" s="17"/>
      <c r="AB18" s="8"/>
      <c r="AC18" s="8"/>
      <c r="AD18" s="50"/>
      <c r="AE18" s="50"/>
      <c r="AF18" s="22"/>
      <c r="AG18" s="54"/>
    </row>
    <row r="19" spans="1:33" s="13" customFormat="1" ht="13.5" customHeight="1">
      <c r="A19" s="62"/>
      <c r="B19" s="62"/>
      <c r="C19" s="63"/>
      <c r="D19" s="64"/>
      <c r="E19" s="18"/>
      <c r="F19" s="19"/>
      <c r="G19" s="20"/>
      <c r="H19" s="19"/>
      <c r="I19" s="8"/>
      <c r="J19" s="21"/>
      <c r="K19" s="19"/>
      <c r="L19" s="22"/>
      <c r="M19" s="22"/>
      <c r="N19" s="52"/>
      <c r="O19" s="22"/>
      <c r="P19" s="52"/>
      <c r="Q19" s="39"/>
      <c r="R19" s="39"/>
      <c r="S19" s="40"/>
      <c r="T19" s="45"/>
      <c r="U19" s="19"/>
      <c r="V19" s="19"/>
      <c r="W19" s="36"/>
      <c r="X19" s="19"/>
      <c r="Y19" s="22"/>
      <c r="Z19" s="22"/>
      <c r="AA19" s="17"/>
      <c r="AB19" s="8"/>
      <c r="AC19" s="8"/>
      <c r="AD19" s="50"/>
      <c r="AE19" s="50"/>
      <c r="AF19" s="22"/>
      <c r="AG19" s="54"/>
    </row>
    <row r="20" spans="1:33" s="13" customFormat="1" ht="13.5" customHeight="1">
      <c r="A20" s="39" t="s">
        <v>62</v>
      </c>
      <c r="B20" s="39" t="s">
        <v>63</v>
      </c>
      <c r="C20" s="47" t="s">
        <v>60</v>
      </c>
      <c r="D20" s="18" t="s">
        <v>64</v>
      </c>
      <c r="E20" s="18">
        <v>30</v>
      </c>
      <c r="F20" s="19">
        <v>36.81</v>
      </c>
      <c r="G20" s="20">
        <v>31.3</v>
      </c>
      <c r="H20" s="19">
        <f>SUM(F20,G20)</f>
        <v>68.11</v>
      </c>
      <c r="I20" s="21">
        <v>68</v>
      </c>
      <c r="J20" s="21">
        <v>15</v>
      </c>
      <c r="K20" s="19">
        <v>45.37</v>
      </c>
      <c r="L20" s="22">
        <f>K20*1.5</f>
        <v>68.05499999999999</v>
      </c>
      <c r="M20" s="22">
        <f>I20+J20+L20</f>
        <v>151.055</v>
      </c>
      <c r="N20" s="17"/>
      <c r="O20" s="22">
        <f>SUM(E20,H20,I20,J20,L20)</f>
        <v>249.16500000000002</v>
      </c>
      <c r="P20" s="52">
        <v>1</v>
      </c>
      <c r="Q20" s="39"/>
      <c r="R20" s="39"/>
      <c r="S20" s="40"/>
      <c r="T20" s="45"/>
      <c r="U20" s="19"/>
      <c r="V20" s="19"/>
      <c r="W20" s="36"/>
      <c r="X20" s="19"/>
      <c r="Y20" s="22"/>
      <c r="Z20" s="22"/>
      <c r="AA20" s="65"/>
      <c r="AB20" s="8"/>
      <c r="AC20" s="20"/>
      <c r="AD20" s="50"/>
      <c r="AE20" s="50"/>
      <c r="AF20" s="22"/>
      <c r="AG20" s="17"/>
    </row>
    <row r="21" spans="1:33" s="13" customFormat="1" ht="13.5" customHeight="1">
      <c r="A21" s="62"/>
      <c r="B21" s="62"/>
      <c r="C21" s="63"/>
      <c r="D21" s="64"/>
      <c r="E21" s="18"/>
      <c r="F21" s="19"/>
      <c r="G21" s="20"/>
      <c r="H21" s="19"/>
      <c r="I21" s="21"/>
      <c r="J21" s="21"/>
      <c r="K21" s="19"/>
      <c r="L21" s="22"/>
      <c r="M21" s="22"/>
      <c r="N21" s="17"/>
      <c r="O21" s="22"/>
      <c r="P21" s="52"/>
      <c r="Q21" s="39"/>
      <c r="R21" s="39"/>
      <c r="S21" s="40"/>
      <c r="T21" s="45"/>
      <c r="U21" s="19"/>
      <c r="V21" s="19"/>
      <c r="W21" s="36"/>
      <c r="X21" s="19"/>
      <c r="Y21" s="22"/>
      <c r="Z21" s="22"/>
      <c r="AA21" s="52"/>
      <c r="AB21" s="8"/>
      <c r="AC21" s="20"/>
      <c r="AD21" s="50"/>
      <c r="AE21" s="50"/>
      <c r="AF21" s="22"/>
      <c r="AG21" s="17"/>
    </row>
    <row r="22" spans="1:33" s="13" customFormat="1" ht="13.5" customHeight="1">
      <c r="A22" s="55"/>
      <c r="B22" s="56"/>
      <c r="C22" s="57"/>
      <c r="D22" s="15"/>
      <c r="E22" s="15"/>
      <c r="F22" s="10"/>
      <c r="G22" s="16"/>
      <c r="H22" s="10"/>
      <c r="I22" s="9"/>
      <c r="J22" s="9"/>
      <c r="K22" s="10"/>
      <c r="L22" s="11"/>
      <c r="M22" s="11"/>
      <c r="N22" s="14"/>
      <c r="O22" s="11"/>
      <c r="P22" s="58"/>
      <c r="Q22" s="56"/>
      <c r="R22" s="56"/>
      <c r="S22" s="59"/>
      <c r="T22" s="60"/>
      <c r="U22" s="10"/>
      <c r="V22" s="10"/>
      <c r="W22" s="34"/>
      <c r="X22" s="10"/>
      <c r="Y22" s="11"/>
      <c r="Z22" s="11"/>
      <c r="AA22" s="58"/>
      <c r="AC22" s="16"/>
      <c r="AD22" s="48"/>
      <c r="AE22" s="48"/>
      <c r="AF22" s="11"/>
      <c r="AG22" s="14"/>
    </row>
    <row r="23" spans="1:33" s="13" customFormat="1" ht="13.5" customHeight="1">
      <c r="A23" s="61"/>
      <c r="B23" s="34"/>
      <c r="C23" s="10"/>
      <c r="D23" s="15"/>
      <c r="E23" s="15"/>
      <c r="F23" s="10"/>
      <c r="G23" s="16"/>
      <c r="H23" s="10"/>
      <c r="I23" s="9"/>
      <c r="J23" s="9"/>
      <c r="K23" s="10"/>
      <c r="L23" s="11"/>
      <c r="M23" s="11"/>
      <c r="N23" s="14"/>
      <c r="O23" s="11"/>
      <c r="P23" s="58"/>
      <c r="Q23" s="56"/>
      <c r="R23" s="56"/>
      <c r="S23" s="59"/>
      <c r="T23" s="60"/>
      <c r="U23" s="10"/>
      <c r="Y23" s="11"/>
      <c r="Z23" s="11"/>
      <c r="AA23" s="58"/>
      <c r="AB23" s="13" t="s">
        <v>49</v>
      </c>
      <c r="AC23" s="16"/>
      <c r="AD23" s="48"/>
      <c r="AE23" s="48"/>
      <c r="AF23" s="11"/>
      <c r="AG23" s="14"/>
    </row>
    <row r="24" spans="1:28" ht="12.75">
      <c r="A24" s="3"/>
      <c r="B24" s="37"/>
      <c r="C24" s="5"/>
      <c r="V24" s="5"/>
      <c r="W24" s="5"/>
      <c r="X24" s="5"/>
      <c r="AB24" s="13" t="s">
        <v>51</v>
      </c>
    </row>
    <row r="25" spans="1:28" ht="12.75">
      <c r="A25" s="3"/>
      <c r="B25" s="37"/>
      <c r="C25" s="5"/>
      <c r="V25" s="5"/>
      <c r="W25" s="5"/>
      <c r="X25" s="5"/>
      <c r="AB25" s="13" t="s">
        <v>45</v>
      </c>
    </row>
    <row r="26" ht="0" customHeight="1" hidden="1"/>
  </sheetData>
  <sheetProtection/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rintOptions/>
  <pageMargins left="0.3937007874015748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2019-05-05T14:19:56Z</cp:lastPrinted>
  <dcterms:created xsi:type="dcterms:W3CDTF">2000-04-20T06:06:45Z</dcterms:created>
  <dcterms:modified xsi:type="dcterms:W3CDTF">2019-05-08T09:54:38Z</dcterms:modified>
  <cp:category/>
  <cp:version/>
  <cp:contentType/>
  <cp:contentStatus/>
</cp:coreProperties>
</file>